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<sst xmlns="http://schemas.openxmlformats.org/spreadsheetml/2006/main" count="4539" uniqueCount="1669">
  <si>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</si>
  <si>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</si>
  <si>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</si>
  <si>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</si>
  <si>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</si>
  <si>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</si>
  <si>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</si>
  <si>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</si>
  <si>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</si>
  <si>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</si>
  <si>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</si>
  <si>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</si>
  <si>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</si>
  <si>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</si>
  <si>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</si>
  <si>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</si>
  <si>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</si>
  <si>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</si>
  <si>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</si>
  <si>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</si>
  <si>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</si>
  <si>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</si>
  <si>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</si>
  <si>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</si>
  <si>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</si>
  <si>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</si>
  <si>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</si>
  <si>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</si>
  <si>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</si>
  <si>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</si>
  <si>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</si>
  <si>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</si>
  <si>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</si>
  <si>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</si>
  <si>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</si>
  <si>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</si>
  <si>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</si>
  <si>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</si>
  <si>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</si>
  <si>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</si>
  <si>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</si>
  <si>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</si>
  <si>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</si>
  <si>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</si>
  <si>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</si>
  <si>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</si>
  <si>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</si>
  <si>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</si>
  <si>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</si>
  <si>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</si>
  <si>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</si>
  <si>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</si>
  <si>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</si>
  <si>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</si>
  <si>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</si>
  <si>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</si>
  <si>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</si>
  <si>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</si>
  <si>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</si>
  <si>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</si>
  <si>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</si>
  <si>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</si>
  <si>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</si>
  <si>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</si>
  <si>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</si>
  <si>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</si>
  <si>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</si>
  <si>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</si>
  <si>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</si>
  <si>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</si>
  <si>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</si>
  <si>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</si>
  <si>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</si>
  <si>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</si>
  <si>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</si>
  <si>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</si>
  <si>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</si>
  <si>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</si>
  <si>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</si>
  <si>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</si>
  <si>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</si>
  <si>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</si>
  <si>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</si>
  <si>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</si>
  <si>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</si>
  <si>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</si>
  <si>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</si>
  <si>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</si>
  <si>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</si>
  <si>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</si>
  <si>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</si>
  <si>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</si>
  <si>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</si>
  <si>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</si>
  <si>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</si>
  <si>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</si>
  <si>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</si>
  <si>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</si>
  <si>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</si>
  <si>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</si>
  <si>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</si>
  <si>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</si>
  <si>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</si>
  <si>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</si>
  <si>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</si>
  <si>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</si>
  <si>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</si>
  <si>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</si>
  <si>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</si>
  <si>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</si>
  <si>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</si>
  <si>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</si>
  <si>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</si>
  <si>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</si>
  <si>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</si>
  <si>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</si>
  <si>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</si>
  <si>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</si>
  <si>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</si>
  <si>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</si>
  <si>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</si>
  <si>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</si>
  <si>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</si>
  <si>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</si>
  <si>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</si>
  <si>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</si>
  <si>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</si>
  <si>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</si>
  <si>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</si>
  <si>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</si>
  <si>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</si>
  <si>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</si>
  <si>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</si>
  <si>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</si>
  <si>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</si>
  <si>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</si>
  <si>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</si>
  <si>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</si>
  <si>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</si>
  <si>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</si>
  <si>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</si>
  <si>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</si>
  <si>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</si>
  <si>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</si>
  <si>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</si>
  <si>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</si>
  <si>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</si>
  <si>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</si>
  <si>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</si>
  <si>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</si>
  <si>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</si>
  <si>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</si>
  <si>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</si>
  <si>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</si>
  <si>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</si>
  <si>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</si>
  <si>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</si>
  <si>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</si>
  <si>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</si>
  <si>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</si>
  <si>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</si>
  <si>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</si>
  <si>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</si>
  <si>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</si>
  <si>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</si>
  <si>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</si>
  <si>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</si>
  <si>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</si>
  <si>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</si>
  <si>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</si>
  <si>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</si>
  <si>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</si>
  <si>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</si>
  <si>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</si>
  <si>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</si>
  <si>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</si>
  <si>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</si>
  <si>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</si>
  <si>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</si>
  <si>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</si>
  <si>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</si>
  <si>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</si>
  <si>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</si>
  <si>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</si>
  <si>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</si>
  <si>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</si>
  <si>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</si>
  <si>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</si>
  <si>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</si>
  <si>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</si>
  <si>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</si>
  <si>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</si>
  <si>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</si>
  <si>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</si>
  <si>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</si>
  <si>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</si>
  <si>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</si>
  <si>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</si>
  <si>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</si>
  <si>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</si>
  <si>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</si>
  <si>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</si>
  <si>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</si>
  <si>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</si>
  <si>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</si>
  <si>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</si>
  <si>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</si>
  <si>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</si>
  <si>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</si>
  <si>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</si>
  <si>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</si>
  <si>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</si>
  <si>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</si>
  <si>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</si>
  <si>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</si>
  <si>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</si>
  <si>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</si>
  <si>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</si>
  <si>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</si>
  <si>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</si>
  <si>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</si>
  <si>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</si>
  <si>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</si>
  <si>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</si>
  <si>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</si>
  <si>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</si>
  <si>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</si>
  <si>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</si>
  <si>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</si>
  <si>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</si>
  <si>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</si>
  <si>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</si>
  <si>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</si>
  <si>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</si>
  <si>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</si>
  <si>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</si>
  <si>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</si>
  <si>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</si>
  <si>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</si>
  <si>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</si>
  <si>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</si>
  <si>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</si>
  <si>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</si>
  <si>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</si>
  <si>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</si>
  <si>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</si>
  <si>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</si>
  <si>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</si>
  <si>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</si>
  <si>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</si>
  <si>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</si>
  <si>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</si>
  <si>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</si>
  <si>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</si>
  <si>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</si>
  <si>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</si>
  <si>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</si>
  <si>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</si>
  <si>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</si>
  <si>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</si>
  <si>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</si>
  <si>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</si>
  <si>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</si>
  <si>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</si>
  <si>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</si>
  <si>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</si>
  <si>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</si>
  <si>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</si>
  <si>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</si>
  <si>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</si>
  <si>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</si>
  <si>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</si>
  <si>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</si>
  <si>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</si>
  <si>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</si>
  <si>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</si>
  <si>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</si>
  <si>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</si>
  <si>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</si>
  <si>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</si>
  <si>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</si>
  <si>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</si>
  <si>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</si>
  <si>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</si>
  <si>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</si>
  <si>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</si>
  <si>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</si>
  <si>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</si>
  <si>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</si>
  <si>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</si>
  <si>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</si>
  <si>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</si>
  <si>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</si>
  <si>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</si>
  <si>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</si>
  <si>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</si>
  <si>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</si>
  <si>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</si>
  <si>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</si>
  <si>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</si>
  <si>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</si>
  <si>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</si>
  <si>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</si>
  <si>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</si>
  <si>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</si>
  <si>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</si>
  <si>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</si>
  <si>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</si>
  <si>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</si>
  <si>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</si>
  <si>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</si>
  <si>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</si>
  <si>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</si>
  <si>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</si>
  <si>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</si>
  <si>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</si>
  <si>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</si>
  <si>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</si>
  <si>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</si>
  <si>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</si>
  <si>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</si>
  <si>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</si>
  <si>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</si>
  <si>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</si>
  <si>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</si>
  <si>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</si>
  <si>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</si>
  <si>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</si>
  <si>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</si>
  <si>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</si>
  <si>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</si>
  <si>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</si>
  <si>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</si>
  <si>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</si>
  <si>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</si>
  <si>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</si>
  <si>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</si>
  <si>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</si>
  <si>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</si>
  <si>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</si>
  <si>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</si>
  <si>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</si>
  <si>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</si>
  <si>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</si>
  <si>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</si>
  <si>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</si>
  <si>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</si>
  <si>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</si>
  <si>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</si>
  <si>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</si>
  <si>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</si>
  <si>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</si>
  <si>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</si>
  <si>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</si>
  <si>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</si>
  <si>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</si>
  <si>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</si>
  <si>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</si>
  <si>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</si>
  <si>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</si>
  <si>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</si>
  <si>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</si>
  <si>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</si>
  <si>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</si>
  <si>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</si>
  <si>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</si>
  <si>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</si>
  <si>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</si>
  <si>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</si>
  <si>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</si>
  <si>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</si>
  <si>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</si>
  <si>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</si>
  <si>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</si>
  <si>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</si>
  <si>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</si>
  <si>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</si>
  <si>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</si>
  <si>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</si>
  <si>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</si>
  <si>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</si>
  <si>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</si>
  <si>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</si>
  <si>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</si>
  <si>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</si>
  <si>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</si>
  <si>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</si>
  <si>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</si>
  <si>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</si>
  <si>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</si>
  <si>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</si>
  <si>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</si>
  <si>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</si>
  <si>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</si>
  <si>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</si>
  <si>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</si>
  <si>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</si>
  <si>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</si>
  <si>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</si>
  <si>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</si>
  <si>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</si>
  <si>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</si>
  <si>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</si>
  <si>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</si>
  <si>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</si>
  <si>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</si>
  <si>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</si>
  <si>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</si>
  <si>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</si>
  <si>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</si>
  <si>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</si>
  <si>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</si>
  <si>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</si>
  <si>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</si>
  <si>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</si>
  <si>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</si>
  <si>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</si>
  <si>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</si>
  <si>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</si>
  <si>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</si>
  <si>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</si>
  <si>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</si>
  <si>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</si>
  <si>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</si>
  <si>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</si>
  <si>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</si>
  <si>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</si>
  <si>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</si>
  <si>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</si>
  <si>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</si>
  <si>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</si>
  <si>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</si>
  <si>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</si>
  <si>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</si>
  <si>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</si>
  <si>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</si>
  <si>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</si>
  <si>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</si>
  <si>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</si>
  <si>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</si>
  <si>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</si>
  <si>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</si>
  <si>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</si>
  <si>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</si>
  <si>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</si>
  <si>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</si>
  <si>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</si>
  <si>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</si>
  <si>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</si>
  <si>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</si>
  <si>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</si>
  <si>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</si>
  <si>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</si>
  <si>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</si>
  <si>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</si>
  <si>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</si>
  <si>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</si>
  <si>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</si>
  <si>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</si>
  <si>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</si>
  <si>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</si>
  <si>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</si>
  <si>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</si>
  <si>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</si>
  <si>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</si>
  <si>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</si>
  <si>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</si>
  <si>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</si>
  <si>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</si>
  <si>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</si>
  <si>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</si>
  <si>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</si>
  <si>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</si>
  <si>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</si>
  <si>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</si>
  <si>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</si>
  <si>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</si>
  <si>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</si>
  <si>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</si>
  <si>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</si>
  <si>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</si>
  <si>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</si>
  <si>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</si>
  <si>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</si>
  <si>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</si>
  <si>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</si>
  <si>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</si>
  <si>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</si>
  <si>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</si>
  <si>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</si>
  <si>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</si>
  <si>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</si>
  <si>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</si>
  <si>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</si>
  <si>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</si>
  <si>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</si>
  <si>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</si>
  <si>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</si>
  <si>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</si>
  <si>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</si>
  <si>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</si>
  <si>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</si>
  <si>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</si>
  <si>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</si>
  <si>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</si>
  <si>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</si>
  <si>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</si>
  <si>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</si>
  <si>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</si>
  <si>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</si>
  <si>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</si>
  <si>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</si>
  <si>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</si>
  <si>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</si>
  <si>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</si>
  <si>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</si>
  <si>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</si>
  <si>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</si>
  <si>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</si>
  <si>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</si>
  <si>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</si>
  <si>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</si>
  <si>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</si>
  <si>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</si>
  <si>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</si>
  <si>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</si>
  <si>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</si>
  <si>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</si>
  <si>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</si>
  <si>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</si>
  <si>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</si>
  <si>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</si>
  <si>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</si>
  <si>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</si>
  <si>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</si>
  <si>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</si>
  <si>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</si>
  <si>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</si>
  <si>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</si>
  <si>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</si>
  <si>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</si>
  <si>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</si>
  <si>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</si>
  <si>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</si>
  <si>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</si>
  <si>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</si>
  <si>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</si>
  <si>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</si>
  <si>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</si>
  <si>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</si>
  <si>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</si>
  <si>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</si>
  <si>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</si>
  <si>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</si>
  <si>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</si>
  <si>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</si>
  <si>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</si>
  <si>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</si>
  <si>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</si>
  <si>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</si>
  <si>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</si>
  <si>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</si>
  <si>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</si>
  <si>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</si>
  <si>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</si>
  <si>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</si>
  <si>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</si>
  <si>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</si>
  <si>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</si>
  <si>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</si>
  <si>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</si>
  <si>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</si>
  <si>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</si>
  <si>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</si>
  <si>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</si>
  <si>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</si>
  <si>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</si>
  <si>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</si>
  <si>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</si>
  <si>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</si>
  <si>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</si>
  <si>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</si>
  <si>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</si>
  <si>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</si>
  <si>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</si>
  <si>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</si>
  <si>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</si>
  <si>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</si>
  <si>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</si>
  <si>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</si>
  <si>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</si>
  <si>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</si>
  <si>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</si>
  <si>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</si>
  <si>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</si>
  <si>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</si>
  <si>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</si>
  <si>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</si>
  <si>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</si>
  <si>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</si>
  <si>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</si>
  <si>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</si>
  <si>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</si>
  <si>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</si>
  <si>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</si>
  <si>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</si>
  <si>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</si>
  <si>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</si>
  <si>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</si>
  <si>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</si>
  <si>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</si>
  <si>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</si>
  <si>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</si>
  <si>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</si>
  <si>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</si>
  <si>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</si>
  <si>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</si>
  <si>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</si>
  <si>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</si>
  <si>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</si>
  <si>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</si>
  <si>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</si>
  <si>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</si>
  <si>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</si>
  <si>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</si>
  <si>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</si>
  <si>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</si>
  <si>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</si>
  <si>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</si>
  <si>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</si>
  <si>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</si>
  <si>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</si>
  <si>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</si>
  <si>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</si>
  <si>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</si>
  <si>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</si>
  <si>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</si>
  <si>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</si>
  <si>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</si>
  <si>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</si>
  <si>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</si>
  <si>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</si>
  <si>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</si>
  <si>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</si>
  <si>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</si>
  <si>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</si>
  <si>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</si>
  <si>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</si>
  <si>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</si>
  <si>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</si>
  <si>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</si>
  <si>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</si>
  <si>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</si>
  <si>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</si>
  <si>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</si>
  <si>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</si>
  <si>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</si>
  <si>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</si>
  <si>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</si>
  <si>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</si>
  <si>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</si>
  <si>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</si>
  <si>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</si>
  <si>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</si>
  <si>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</si>
  <si>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</si>
  <si>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</si>
  <si>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</si>
  <si>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</si>
  <si>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</si>
  <si>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</si>
  <si>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</si>
  <si>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</si>
  <si>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</si>
  <si>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</si>
  <si>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</si>
  <si>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</si>
  <si>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</si>
  <si>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</si>
  <si>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</si>
  <si>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</si>
  <si>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</si>
  <si>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</si>
  <si>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</si>
  <si>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</si>
  <si>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</si>
  <si>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</si>
  <si>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</si>
  <si>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</si>
  <si>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</si>
  <si>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</si>
  <si>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</si>
  <si>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</si>
  <si>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</si>
  <si>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</si>
  <si>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</si>
  <si>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</si>
  <si>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</si>
  <si>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</si>
  <si>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</si>
  <si>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</si>
  <si>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</si>
  <si>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</si>
  <si>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</si>
  <si>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</si>
  <si>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</si>
  <si>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</si>
  <si>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</si>
  <si>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</si>
  <si>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</si>
  <si>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</si>
  <si>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</si>
  <si>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</si>
  <si>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</si>
  <si>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</si>
  <si>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</si>
  <si>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</si>
  <si>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</si>
  <si>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</si>
  <si>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</si>
  <si>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</si>
  <si>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</si>
  <si>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</si>
  <si>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</si>
  <si>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</si>
  <si>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</si>
  <si>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</si>
  <si>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</si>
  <si>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</si>
  <si>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</si>
  <si>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</si>
  <si>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</si>
  <si>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</si>
  <si>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</si>
  <si>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</si>
  <si>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</si>
  <si>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</si>
  <si>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</si>
  <si>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</si>
  <si>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</si>
  <si>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</si>
  <si>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</si>
  <si>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</si>
  <si>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</si>
  <si>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</si>
  <si>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</si>
  <si>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</si>
  <si>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</si>
  <si>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</si>
  <si>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</si>
  <si>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</si>
  <si>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</si>
  <si>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</si>
  <si>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</si>
  <si>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</si>
  <si>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</si>
  <si>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</si>
  <si>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</si>
  <si>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</si>
  <si>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</si>
  <si>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</si>
  <si>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</si>
  <si>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</si>
  <si>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</si>
  <si>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</si>
  <si>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</si>
  <si>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</si>
  <si>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</si>
  <si>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</si>
  <si>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</si>
  <si>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</si>
  <si>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</si>
  <si>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</si>
  <si>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</si>
  <si>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</si>
  <si>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</si>
  <si>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</si>
  <si>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</si>
  <si>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</si>
  <si>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</si>
  <si>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</si>
  <si>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</si>
  <si>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</si>
  <si>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</si>
  <si>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</si>
  <si>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</si>
  <si>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</si>
  <si>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</si>
  <si>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</si>
  <si>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</si>
  <si>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</si>
  <si>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</si>
  <si>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</si>
  <si>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</si>
  <si>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</si>
  <si>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</si>
  <si>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</si>
  <si>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</si>
  <si>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</si>
  <si>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</si>
  <si>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</si>
  <si>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</si>
  <si>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</si>
  <si>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</si>
  <si>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</si>
  <si>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</si>
  <si>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</si>
  <si>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</si>
  <si>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</si>
  <si>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</si>
  <si>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</si>
  <si>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</si>
  <si>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</si>
  <si>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</si>
  <si>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</si>
  <si>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</si>
  <si>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</si>
  <si>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</si>
  <si>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</si>
  <si>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</si>
  <si>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</si>
  <si>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</si>
  <si>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</si>
  <si>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</si>
  <si>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</si>
  <si>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</si>
  <si>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</si>
  <si>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</si>
  <si>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</si>
  <si>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</si>
  <si>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</si>
  <si>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</si>
  <si>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</si>
  <si>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</si>
  <si>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</si>
  <si>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</si>
  <si>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</si>
  <si>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</si>
  <si>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</si>
  <si>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</si>
  <si>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</si>
  <si>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</si>
  <si>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</si>
  <si>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</si>
  <si>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</si>
  <si>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</si>
  <si>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</si>
  <si>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</si>
  <si>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</si>
  <si>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</si>
  <si>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</si>
  <si>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</si>
  <si>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</si>
  <si>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</si>
  <si>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</si>
  <si>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</si>
  <si>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</si>
  <si>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</si>
  <si>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</si>
  <si>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</si>
  <si>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</si>
  <si>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</si>
  <si>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</si>
  <si>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</si>
  <si>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</si>
  <si>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</si>
  <si>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</si>
  <si>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</si>
  <si>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</si>
  <si>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</si>
  <si>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</si>
  <si>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</si>
  <si>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</si>
  <si>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</si>
  <si>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</si>
  <si>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</si>
  <si>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</si>
  <si>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</si>
  <si>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</si>
  <si>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</si>
  <si>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</si>
  <si>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</si>
  <si>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</si>
  <si>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</si>
  <si>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</si>
  <si>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</si>
  <si>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</si>
  <si>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</si>
  <si>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</si>
  <si>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</si>
  <si>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</si>
  <si>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</si>
  <si>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</si>
  <si>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</si>
  <si>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</si>
  <si>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</si>
  <si>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</si>
  <si>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</si>
  <si>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</si>
  <si>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</si>
  <si>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</si>
  <si>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</si>
  <si>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</si>
  <si>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</si>
  <si>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</si>
  <si>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</si>
  <si>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</si>
  <si>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</si>
  <si>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</si>
  <si>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</si>
  <si>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</si>
  <si>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</si>
  <si>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</si>
  <si>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</si>
  <si>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</si>
  <si>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</si>
  <si>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</si>
  <si>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</si>
  <si>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</si>
  <si>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</si>
  <si>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</si>
  <si>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</si>
  <si>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</si>
  <si>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</si>
  <si>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</si>
  <si>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</si>
  <si>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</si>
  <si>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</si>
  <si>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</si>
  <si>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</si>
  <si>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</si>
  <si>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</si>
  <si>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</si>
  <si>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</si>
  <si>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</si>
  <si>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</si>
  <si>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</si>
  <si>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</si>
  <si>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</si>
  <si>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</si>
  <si>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</si>
  <si>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</si>
  <si>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</si>
  <si>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</si>
  <si>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</si>
  <si>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</si>
  <si>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</si>
  <si>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</si>
  <si>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</si>
  <si>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</si>
  <si>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</si>
  <si>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</si>
  <si>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</si>
  <si>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</si>
  <si>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</si>
  <si>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</si>
  <si>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</si>
  <si>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</si>
  <si>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</si>
  <si>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</si>
  <si>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</si>
  <si>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</si>
  <si>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</si>
  <si>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</si>
  <si>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</si>
  <si>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</si>
  <si>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</si>
  <si>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</si>
  <si>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</si>
  <si>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</si>
  <si>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</si>
  <si>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</si>
  <si>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</si>
  <si>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</si>
  <si>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</si>
  <si>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</si>
  <si>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</si>
  <si>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</si>
  <si>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</si>
  <si>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</si>
  <si>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</si>
  <si>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</si>
  <si>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</si>
  <si>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</si>
  <si>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</si>
  <si>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</si>
  <si>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</si>
  <si>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</si>
  <si>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</si>
  <si>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</si>
  <si>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</si>
  <si>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</si>
  <si>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</si>
  <si>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</si>
  <si>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</si>
  <si>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</si>
  <si>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</si>
  <si>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</si>
  <si>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</si>
  <si>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</si>
  <si>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</si>
  <si>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</si>
  <si>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</si>
  <si>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</si>
  <si>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</si>
  <si>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</si>
  <si>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</si>
  <si>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</si>
  <si>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</si>
  <si>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</si>
  <si>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</si>
  <si>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</si>
  <si>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</si>
  <si>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</si>
  <si>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</si>
  <si>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</si>
  <si>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</si>
  <si>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</si>
  <si>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</si>
  <si>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</si>
  <si>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</si>
  <si>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</si>
  <si>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</si>
  <si>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</si>
  <si>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</si>
  <si>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</si>
  <si>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</si>
  <si>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</si>
  <si>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</si>
  <si>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</si>
  <si>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</si>
  <si>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</si>
  <si>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</si>
  <si>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</si>
  <si>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</si>
  <si>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</si>
  <si>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</si>
  <si>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</si>
  <si>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</si>
  <si>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</si>
  <si>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</si>
  <si>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</si>
  <si>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</si>
  <si>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</si>
  <si>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</si>
  <si>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</si>
  <si>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</si>
  <si>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</si>
  <si>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</si>
  <si>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</si>
  <si>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</si>
  <si>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</si>
  <si>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</si>
  <si>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</si>
  <si>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</si>
  <si>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</si>
  <si>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</si>
  <si>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</si>
  <si>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</si>
  <si>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</si>
  <si>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</si>
  <si>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</si>
  <si>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</si>
  <si>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</si>
  <si>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</si>
  <si>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</si>
  <si>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</si>
  <si>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</si>
  <si>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</si>
  <si>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</si>
  <si>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</si>
  <si>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</si>
  <si>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</si>
  <si>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</si>
  <si>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</si>
  <si>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</si>
  <si>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</si>
  <si>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</si>
  <si>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</si>
  <si>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</si>
  <si>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</si>
  <si>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</si>
  <si>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</si>
  <si>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</si>
  <si>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</si>
  <si>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</si>
  <si>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</si>
  <si>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</si>
  <si>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</si>
  <si>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</si>
  <si>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</si>
  <si>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</si>
  <si>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</si>
  <si>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</si>
  <si>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</si>
  <si>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</si>
  <si>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</si>
  <si>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</si>
  <si>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</si>
  <si>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</si>
  <si>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</si>
  <si>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</si>
  <si>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</si>
  <si>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</si>
  <si>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</si>
  <si>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</si>
  <si>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</si>
  <si>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</si>
  <si>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</si>
  <si>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</si>
  <si>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</si>
  <si>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</si>
  <si>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</si>
  <si>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</si>
  <si>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</si>
  <si>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</si>
  <si>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</si>
  <si>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</si>
  <si>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</si>
  <si>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</si>
  <si>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</si>
  <si>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</si>
  <si>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</si>
  <si>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</si>
  <si>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</si>
  <si>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</si>
  <si>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</si>
  <si>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</si>
  <si>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</si>
  <si>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</si>
  <si>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</si>
  <si>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</si>
  <si>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</si>
  <si>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</si>
  <si>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</si>
  <si>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</si>
  <si>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</si>
  <si>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</si>
  <si>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</si>
  <si>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</si>
  <si>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</si>
  <si>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</si>
  <si>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</si>
  <si>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</si>
  <si>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</si>
  <si>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</si>
  <si>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</si>
  <si>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</si>
  <si>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</si>
  <si>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</si>
  <si>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</si>
  <si>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</si>
  <si>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</si>
  <si>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</si>
  <si>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</si>
  <si>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</si>
  <si>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</si>
  <si>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</si>
  <si>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</si>
  <si>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</si>
  <si>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</si>
  <si>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</si>
  <si>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</si>
  <si>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</si>
  <si>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</si>
  <si>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</si>
  <si>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</si>
  <si>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</si>
  <si>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</si>
  <si>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</si>
  <si>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</si>
  <si>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</si>
  <si>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</si>
  <si>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</si>
  <si>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</si>
  <si>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</si>
  <si>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</si>
  <si>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</si>
  <si>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</si>
  <si>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</si>
  <si>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</si>
  <si>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</si>
  <si>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</si>
  <si>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</si>
  <si>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</si>
  <si>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</si>
  <si>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</si>
  <si>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</si>
  <si>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</si>
  <si>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</si>
  <si>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</si>
  <si>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</si>
  <si>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</si>
  <si>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</si>
  <si>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</si>
  <si>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</si>
  <si>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</si>
  <si>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</si>
  <si>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</si>
  <si>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</si>
  <si>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</si>
  <si>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</si>
  <si>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</si>
  <si>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</si>
  <si>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</si>
  <si>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</si>
  <si>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</si>
  <si>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</si>
  <si>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</si>
  <si>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</si>
  <si>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</si>
  <si>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</si>
  <si>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</si>
  <si>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</si>
  <si>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</si>
  <si>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</si>
  <si>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</si>
  <si>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</si>
  <si>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</si>
  <si>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</si>
  <si>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</si>
  <si>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</si>
  <si>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</si>
  <si>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</si>
  <si>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</si>
  <si>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</si>
  <si>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</si>
  <si>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</si>
  <si>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</si>
  <si>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</si>
  <si>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</si>
  <si>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</si>
  <si>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</si>
  <si>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</si>
  <si>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</si>
  <si>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</si>
  <si>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</si>
  <si>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</si>
  <si>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</si>
  <si>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</si>
  <si>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</si>
  <si>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</si>
  <si>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</si>
  <si>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</si>
  <si>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</si>
  <si>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</si>
  <si>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</si>
  <si>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</si>
  <si>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</si>
  <si>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</si>
  <si>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</si>
  <si>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</si>
  <si>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</si>
  <si>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</si>
  <si>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</si>
  <si>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</si>
  <si>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</si>
  <si>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</si>
  <si>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</si>
  <si>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</si>
  <si>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</si>
  <si>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</si>
  <si>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</si>
  <si>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</si>
  <si>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</si>
  <si>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</si>
  <si>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</si>
  <si>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</si>
  <si>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</si>
  <si>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</si>
  <si>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</si>
  <si>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</si>
  <si>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</si>
  <si>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</si>
  <si>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</si>
  <si>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</si>
  <si>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</si>
  <si>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</si>
  <si>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</si>
  <si>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</si>
  <si>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</si>
  <si>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</si>
  <si>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</si>
  <si>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</si>
  <si>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</si>
  <si>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</si>
  <si>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</si>
  <si>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</si>
  <si>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</si>
  <si>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</si>
  <si>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</si>
  <si>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</si>
  <si>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</si>
  <si>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</si>
  <si>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</si>
  <si>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</si>
  <si>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</si>
  <si>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</si>
  <si>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</si>
  <si>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</si>
  <si>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</si>
  <si>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</si>
  <si>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</si>
  <si>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</si>
  <si>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</si>
  <si>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</si>
  <si>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</si>
  <si>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</si>
  <si>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</si>
  <si>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</si>
  <si>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</si>
  <si>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</si>
  <si>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</si>
  <si>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</si>
  <si>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</si>
  <si>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</si>
  <si>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</si>
  <si>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</si>
  <si>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</si>
  <si>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</si>
  <si>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</si>
  <si>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</si>
  <si>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</si>
  <si>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</si>
  <si>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</si>
  <si>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</si>
  <si>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</si>
  <si>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</si>
  <si>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</si>
  <si>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</si>
  <si>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</si>
  <si>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</si>
  <si>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</si>
  <si>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</si>
  <si>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</si>
  <si>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</si>
  <si>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</si>
  <si>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</si>
  <si>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</si>
  <si>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</si>
  <si>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</si>
  <si>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</si>
  <si>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</si>
  <si>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</si>
  <si>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</si>
  <si>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</si>
  <si>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</si>
  <si>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</si>
  <si>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</si>
  <si>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</si>
  <si>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</si>
  <si>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</si>
  <si>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</si>
  <si>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</si>
  <si>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</si>
  <si>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</si>
  <si>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</si>
  <si>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</si>
  <si>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</si>
  <si>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</si>
  <si>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</si>
  <si>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</si>
  <si>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</si>
  <si>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</si>
  <si>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</si>
  <si>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</si>
  <si>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</si>
  <si>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</si>
  <si>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</si>
  <si>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</si>
  <si>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</si>
  <si>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</si>
  <si>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</si>
  <si>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</si>
  <si>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</si>
  <si>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</si>
  <si>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</si>
  <si>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</si>
  <si>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</si>
  <si>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</si>
  <si>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</si>
  <si>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</si>
  <si>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</si>
  <si>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</si>
  <si>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</si>
  <si>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</si>
  <si>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</si>
  <si>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</si>
  <si>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</si>
  <si>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</si>
  <si>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</si>
  <si>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</si>
  <si>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</si>
  <si>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</si>
  <si>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</si>
  <si>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</si>
  <si>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</si>
  <si>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</si>
  <si>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</si>
  <si>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</si>
  <si>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</si>
  <si>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</si>
  <si>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</si>
  <si>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</si>
  <si>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</si>
  <si>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</si>
  <si>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</si>
  <si>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</si>
  <si>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</si>
  <si>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</si>
  <si>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</si>
  <si>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</si>
  <si>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</si>
  <si>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</si>
  <si>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</si>
  <si>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</si>
  <si>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</si>
  <si>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</si>
  <si>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</si>
  <si>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</si>
  <si>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</si>
  <si>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</si>
  <si>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</si>
  <si>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</si>
  <si>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</si>
  <si>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</si>
  <si>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</si>
  <si>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</si>
  <si>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</si>
  <si>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</si>
  <si>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</si>
  <si>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</si>
  <si>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</si>
  <si>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</si>
  <si>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</si>
  <si>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</si>
  <si>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</si>
  <si>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</si>
  <si>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</si>
  <si>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</si>
  <si>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</si>
  <si>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</si>
  <si>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</si>
  <si>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</si>
  <si>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</si>
  <si>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</si>
  <si>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</si>
  <si>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</si>
  <si>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</si>
  <si>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</si>
  <si>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</si>
  <si>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</si>
  <si>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</si>
  <si>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</si>
  <si>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</si>
  <si>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</si>
  <si>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</si>
  <si>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</si>
  <si>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</si>
  <si>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</si>
  <si>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</si>
  <si>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</si>
  <si>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</si>
  <si>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</si>
  <si>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</si>
  <si>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</si>
  <si>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</si>
  <si>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</si>
  <si>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</si>
  <si>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</si>
  <si>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</si>
  <si>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</si>
  <si>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</si>
  <si>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</si>
  <si>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</si>
  <si>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</si>
  <si>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</si>
  <si>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</si>
  <si>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</si>
  <si>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</si>
  <si>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</si>
  <si>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</si>
  <si>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</si>
  <si>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</si>
  <si>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</si>
  <si>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</si>
  <si>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</si>
  <si>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</si>
  <si>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</si>
  <si>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</si>
  <si>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</si>
  <si>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</si>
  <si>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</si>
  <si>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</si>
  <si>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</si>
  <si>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</si>
  <si>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</si>
  <si>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</si>
  <si>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</si>
  <si>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</si>
  <si>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</si>
  <si>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</si>
  <si>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</si>
  <si>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</si>
  <si>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</si>
  <si>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</si>
  <si>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</si>
  <si>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</si>
  <si>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</si>
  <si>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</si>
  <si>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</si>
  <si>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</si>
  <si>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</si>
  <si>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</si>
  <si>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</si>
  <si>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</si>
  <si>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</si>
  <si>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</si>
  <si>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</si>
  <si>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</si>
  <si>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</si>
  <si>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</si>
  <si>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</si>
  <si>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</si>
  <si>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</si>
  <si>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</si>
  <si>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</si>
  <si>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</si>
  <si>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</si>
  <si>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</si>
  <si>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</si>
  <si>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</si>
  <si>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</si>
  <si>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</si>
  <si>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</si>
  <si>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</si>
  <si>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</si>
  <si>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</si>
  <si>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</si>
  <si>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</si>
  <si>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</si>
  <si>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</si>
  <si>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</si>
  <si>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</si>
  <si>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</si>
  <si>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</si>
  <si>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</si>
  <si>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</si>
  <si>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</si>
  <si>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</si>
  <si>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</si>
  <si>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</si>
  <si>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</si>
  <si>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</si>
  <si>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t>VALOR
(parcelas indenizatórias)</t>
  </si>
  <si>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</si>
  <si>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</si>
  <si>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</si>
  <si>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</si>
  <si>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</si>
  <si>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</si>
  <si>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</si>
  <si>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</si>
  <si>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</si>
  <si>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</si>
  <si>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</si>
  <si>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</si>
  <si>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</si>
  <si>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</si>
  <si>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</si>
  <si>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</si>
  <si>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</si>
  <si>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</si>
  <si>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</si>
  <si>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</si>
  <si>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</si>
  <si>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</si>
  <si>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</si>
  <si>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</si>
  <si>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</si>
  <si>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</si>
  <si>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</si>
  <si>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</si>
  <si>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</si>
  <si>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</si>
  <si>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</si>
  <si>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</si>
  <si>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</si>
  <si>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</si>
  <si>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</si>
  <si>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</si>
  <si>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</si>
  <si>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</si>
  <si>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</si>
  <si>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</si>
  <si>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</si>
  <si>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</si>
  <si>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</si>
  <si>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</si>
  <si>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</si>
  <si>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</si>
  <si>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</si>
  <si>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</si>
  <si>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</si>
  <si>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</si>
  <si>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</si>
  <si>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</si>
  <si>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</si>
  <si>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</si>
  <si>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</si>
  <si>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</si>
  <si>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</si>
  <si>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</si>
  <si>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</si>
  <si>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</si>
  <si>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</si>
  <si>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</si>
  <si>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</si>
  <si>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</si>
  <si>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</si>
  <si>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</si>
  <si>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</si>
  <si>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</si>
  <si>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</si>
  <si>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</si>
  <si>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</si>
  <si>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</si>
  <si>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</si>
  <si>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</si>
  <si>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</si>
  <si>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</si>
  <si>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</si>
  <si>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</si>
  <si>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</si>
  <si>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</si>
  <si>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</si>
  <si>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</si>
  <si>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</si>
  <si>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</si>
  <si>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</si>
  <si>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</si>
  <si>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</si>
  <si>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</si>
  <si>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</si>
  <si>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</si>
  <si>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</si>
  <si>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</si>
  <si>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</si>
  <si>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</si>
  <si>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</si>
  <si>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</si>
  <si>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</si>
  <si>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</si>
  <si>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</si>
  <si>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</si>
  <si>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</si>
  <si>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</si>
  <si>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</si>
  <si>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</si>
  <si>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</si>
  <si>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</si>
  <si>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r>
      <rPr>
        <b/>
        <sz val="12"/>
        <color indexed="60"/>
        <rFont val="Times New Roman"/>
        <family val="1"/>
      </rPr>
      <t>15</t>
    </r>
    <r>
      <rPr>
        <sz val="12"/>
        <rFont val="Times New Roman"/>
        <family val="1"/>
      </rPr>
      <t xml:space="preserve"> Vantagens remuneratórias</t>
    </r>
  </si>
  <si>
    <t>11 VANTAGENS REMUNERATÓRIAS</t>
  </si>
  <si>
    <t>EZIUDA MARIA DE SOUSA</t>
  </si>
  <si>
    <t>EZIUDA_MARIA@HOTMAIL.COM</t>
  </si>
  <si>
    <t>MURILO ALEXANDRE DE ALMEIDA</t>
  </si>
  <si>
    <t>PRESIDENTE</t>
  </si>
  <si>
    <t>CASADO</t>
  </si>
  <si>
    <t>TRAVESSA MANOEL MANISOBA,N°567,SANTA ROSA, FLORESTA-PE</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</si>
</sst>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R$&quot;\ #,##0.00"/>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FF"/>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right style="medium"/>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50"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3"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3" fontId="37" fillId="27" borderId="20" xfId="67" applyNumberFormat="1" applyFont="1" applyFill="1" applyBorder="1" applyAlignment="1" applyProtection="1">
      <alignment horizontal="right"/>
      <protection locked="0"/>
    </xf>
    <xf numFmtId="0" fontId="58" fillId="28" borderId="21" xfId="0" applyFont="1" applyFill="1" applyBorder="1" applyAlignment="1" applyProtection="1">
      <alignment horizontal="left" vertical="center" indent="27"/>
      <protection hidden="1"/>
    </xf>
    <xf numFmtId="0" fontId="58" fillId="28" borderId="22"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3" xfId="0" applyFont="1" applyBorder="1" applyAlignment="1" applyProtection="1">
      <alignment horizontal="center" vertical="center" wrapText="1"/>
      <protection hidden="1"/>
    </xf>
    <xf numFmtId="0" fontId="66" fillId="0" borderId="24"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9" borderId="25" xfId="0" applyFont="1" applyFill="1" applyBorder="1" applyAlignment="1" applyProtection="1">
      <alignment horizontal="center" vertical="center"/>
      <protection hidden="1"/>
    </xf>
    <xf numFmtId="0" fontId="68" fillId="29" borderId="26" xfId="0" applyFont="1" applyFill="1" applyBorder="1" applyAlignment="1" applyProtection="1">
      <alignment horizontal="center" vertical="center"/>
      <protection hidden="1"/>
    </xf>
    <xf numFmtId="0" fontId="68" fillId="29"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8" xfId="0" applyFont="1" applyFill="1" applyBorder="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66" fillId="0" borderId="29"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43" fillId="26" borderId="30" xfId="53" applyFont="1" applyFill="1" applyBorder="1" applyAlignment="1" applyProtection="1">
      <alignment horizontal="center" vertical="center" wrapText="1"/>
      <protection hidden="1"/>
    </xf>
    <xf numFmtId="0" fontId="43" fillId="26" borderId="31"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9"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64</v>
      </c>
      <c r="G3" s="95" t="str">
        <f>UPPER(INDEX(C4:C188,MATCH(F3,B4:B188,0),0))</f>
        <v>FLORESTA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2"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6" t="str">
        <f>"APLICATIVO DE INFORMAÇÕES MUNICIPAIS ESTRUTURADAS "&amp;BDValores!E2&amp;" - PRESTAÇÃO DE CONTAS DA CÂMARA MUNICIPAL"</f>
        <v>APLICATIVO DE INFORMAÇÕES MUNICIPAIS ESTRUTURADAS 2016 - PRESTAÇÃO DE CONTAS DA CÂMARA MUNICIPAL</v>
      </c>
      <c r="C2" s="186"/>
      <c r="D2" s="186"/>
      <c r="E2" s="6"/>
      <c r="F2" s="6"/>
    </row>
    <row r="3" spans="2:6" s="7" customFormat="1" ht="18.75">
      <c r="B3" s="192" t="str">
        <f>IF(SUM!$G$3="","","CÂMARA MUNICIPAL - "&amp;UPPER(SUM!G3))</f>
        <v>CÂMARA MUNICIPAL - FLORESTA</v>
      </c>
      <c r="C3" s="192"/>
      <c r="D3" s="192"/>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6" t="str">
        <f>UPPER(MENU!B17)</f>
        <v>07 DEMONSTRATIVO DA DESPESA TOTAL COM PESSOAL</v>
      </c>
      <c r="C6" s="196"/>
      <c r="D6" s="196"/>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2285403.88</v>
      </c>
    </row>
    <row r="11" spans="2:6" ht="15.75">
      <c r="B11" s="28" t="s">
        <v>549</v>
      </c>
      <c r="C11" s="29" t="s">
        <v>557</v>
      </c>
      <c r="D11" s="30">
        <f>SUM(D12:D21)</f>
        <v>2285403.88</v>
      </c>
      <c r="E11" s="157"/>
      <c r="F11" s="100"/>
    </row>
    <row r="12" spans="2:6" ht="15.75">
      <c r="B12" s="31" t="s">
        <v>683</v>
      </c>
      <c r="C12" s="48" t="s">
        <v>28</v>
      </c>
      <c r="D12" s="50"/>
      <c r="F12" s="100"/>
    </row>
    <row r="13" spans="2:6" ht="15.75">
      <c r="B13" s="31" t="s">
        <v>684</v>
      </c>
      <c r="C13" s="48" t="s">
        <v>29</v>
      </c>
      <c r="D13" s="50"/>
      <c r="F13" s="100"/>
    </row>
    <row r="14" spans="2:6" ht="15.75">
      <c r="B14" s="31" t="s">
        <v>685</v>
      </c>
      <c r="C14" s="48" t="s">
        <v>558</v>
      </c>
      <c r="D14" s="50">
        <v>1846772.59</v>
      </c>
      <c r="F14" s="100"/>
    </row>
    <row r="15" spans="2:6" ht="15.75">
      <c r="B15" s="31" t="s">
        <v>686</v>
      </c>
      <c r="C15" s="48" t="s">
        <v>559</v>
      </c>
      <c r="D15" s="50">
        <v>438631.29</v>
      </c>
      <c r="F15" s="100"/>
    </row>
    <row r="16" spans="2:6" ht="15.75">
      <c r="B16" s="31" t="s">
        <v>687</v>
      </c>
      <c r="C16" s="48" t="s">
        <v>560</v>
      </c>
      <c r="D16" s="50"/>
      <c r="F16" s="100"/>
    </row>
    <row r="17" spans="2:6" ht="15.75">
      <c r="B17" s="31" t="s">
        <v>688</v>
      </c>
      <c r="C17" s="48" t="s">
        <v>31</v>
      </c>
      <c r="D17" s="50"/>
      <c r="F17" s="100"/>
    </row>
    <row r="18" spans="2:6" ht="15.75">
      <c r="B18" s="31" t="s">
        <v>689</v>
      </c>
      <c r="C18" s="48" t="s">
        <v>30</v>
      </c>
      <c r="D18" s="50"/>
      <c r="F18" s="100"/>
    </row>
    <row r="19" spans="2:6" ht="15.75">
      <c r="B19" s="31" t="s">
        <v>690</v>
      </c>
      <c r="C19" s="48" t="s">
        <v>561</v>
      </c>
      <c r="D19" s="50"/>
      <c r="F19" s="100"/>
    </row>
    <row r="20" spans="2:6" ht="15.75">
      <c r="B20" s="31" t="s">
        <v>691</v>
      </c>
      <c r="C20" s="48" t="s">
        <v>1262</v>
      </c>
      <c r="D20" s="50"/>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SUM(D43:D47)</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2285403.88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6" t="str">
        <f>"APLICATIVO DE INFORMAÇÕES MUNICIPAIS ESTRUTURADAS "&amp;BDValores!E2&amp;" - PRESTAÇÃO DE CONTAS DA CÂMARA MUNICIPAL"</f>
        <v>APLICATIVO DE INFORMAÇÕES MUNICIPAIS ESTRUTURADAS 2016 - PRESTAÇÃO DE CONTAS DA CÂMARA MUNICIPAL</v>
      </c>
      <c r="C2" s="186"/>
      <c r="D2" s="186"/>
      <c r="E2" s="186"/>
      <c r="F2" s="186"/>
      <c r="G2" s="186"/>
      <c r="H2" s="186"/>
      <c r="I2" s="186"/>
      <c r="J2" s="6"/>
      <c r="K2" s="6"/>
    </row>
    <row r="3" spans="2:11" s="7" customFormat="1" ht="18.75">
      <c r="B3" s="192" t="str">
        <f>IF(SUM!$G$3="","","CÂMARA MUNICIPAL - "&amp;UPPER(SUM!G3))</f>
        <v>CÂMARA MUNICIPAL - FLORESTA</v>
      </c>
      <c r="C3" s="192"/>
      <c r="D3" s="192"/>
      <c r="E3" s="192"/>
      <c r="F3" s="192"/>
      <c r="G3" s="192"/>
      <c r="H3" s="192"/>
      <c r="I3" s="192"/>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6" t="str">
        <f>UPPER(MENU!B18)</f>
        <v>08 ORDENADORES DE DESPESAS</v>
      </c>
      <c r="C6" s="196"/>
      <c r="D6" s="196"/>
      <c r="E6" s="196"/>
      <c r="F6" s="196"/>
      <c r="G6" s="196"/>
      <c r="H6" s="196"/>
      <c r="I6" s="196"/>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7" t="s">
        <v>21</v>
      </c>
      <c r="I8" s="198"/>
      <c r="L8" s="4"/>
      <c r="M8" s="5"/>
    </row>
    <row r="9" spans="2:9" ht="25.5">
      <c r="B9" s="127"/>
      <c r="C9" s="128"/>
      <c r="D9" s="129"/>
      <c r="E9" s="130"/>
      <c r="F9" s="126" t="s">
        <v>22</v>
      </c>
      <c r="G9" s="130"/>
      <c r="H9" s="126" t="s">
        <v>19</v>
      </c>
      <c r="I9" s="131" t="s">
        <v>20</v>
      </c>
    </row>
    <row r="10" spans="2:9" ht="15.75">
      <c r="B10" s="132" t="s">
        <v>1665</v>
      </c>
      <c r="C10" s="133" t="s">
        <v>1666</v>
      </c>
      <c r="D10" s="133"/>
      <c r="E10" s="134">
        <v>51424070416</v>
      </c>
      <c r="F10" s="135" t="s">
        <v>1667</v>
      </c>
      <c r="G10" s="136" t="s">
        <v>1668</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G48" sqref="G48:G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row>
    <row r="3" spans="2:7" s="142" customFormat="1" ht="18.75" customHeight="1">
      <c r="B3" s="202" t="str">
        <f>IF(SUM!$G$3="","","CÂMARA MUNICIPAL - "&amp;UPPER(SUM!G3))</f>
        <v>CÂMARA MUNICIPAL - FLORESTA</v>
      </c>
      <c r="C3" s="202"/>
      <c r="D3" s="202"/>
      <c r="E3" s="202"/>
      <c r="F3" s="202"/>
      <c r="G3" s="20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3" t="s">
        <v>574</v>
      </c>
      <c r="C6" s="203"/>
      <c r="D6" s="203"/>
      <c r="E6" s="203"/>
      <c r="F6" s="203"/>
      <c r="G6" s="203"/>
      <c r="J6" s="146"/>
      <c r="K6" s="145"/>
    </row>
    <row r="7" spans="1:11" s="141" customFormat="1" ht="15.75">
      <c r="A7" s="145"/>
      <c r="B7" s="204" t="s">
        <v>1227</v>
      </c>
      <c r="C7" s="204"/>
      <c r="D7" s="204"/>
      <c r="E7" s="204"/>
      <c r="F7" s="204"/>
      <c r="G7" s="204"/>
      <c r="J7" s="146"/>
      <c r="K7" s="145"/>
    </row>
    <row r="8" spans="1:11" s="141" customFormat="1" ht="36" customHeight="1">
      <c r="A8" s="145"/>
      <c r="B8" s="205" t="s">
        <v>508</v>
      </c>
      <c r="C8" s="205"/>
      <c r="D8" s="205"/>
      <c r="E8" s="205"/>
      <c r="F8" s="205"/>
      <c r="G8" s="205"/>
      <c r="J8" s="146"/>
      <c r="K8" s="145"/>
    </row>
    <row r="9" s="148" customFormat="1" ht="15.75">
      <c r="A9" s="147"/>
    </row>
    <row r="10" spans="1:9" s="148" customFormat="1" ht="15.75">
      <c r="A10" s="147"/>
      <c r="B10" s="148" t="s">
        <v>514</v>
      </c>
      <c r="F10" s="111">
        <v>355</v>
      </c>
      <c r="G10" s="113">
        <v>39371</v>
      </c>
      <c r="I10" s="149"/>
    </row>
    <row r="11" spans="1:6" s="148" customFormat="1" ht="15.75">
      <c r="A11" s="147"/>
      <c r="B11" s="148" t="s">
        <v>515</v>
      </c>
      <c r="F11" s="110">
        <v>11</v>
      </c>
    </row>
    <row r="12" spans="1:6" s="148" customFormat="1" ht="15.75">
      <c r="A12" s="147"/>
      <c r="B12" s="148" t="s">
        <v>516</v>
      </c>
      <c r="F12" s="110"/>
    </row>
    <row r="13" spans="1:6" s="148" customFormat="1" ht="15.75">
      <c r="A13" s="147"/>
      <c r="B13" s="148" t="s">
        <v>517</v>
      </c>
      <c r="F13" s="110">
        <v>11</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200" t="s">
        <v>575</v>
      </c>
      <c r="C18" s="200"/>
      <c r="D18" s="200"/>
      <c r="E18" s="200"/>
      <c r="F18" s="200"/>
      <c r="G18" s="200"/>
    </row>
    <row r="19" spans="1:7" s="148" customFormat="1" ht="15.75">
      <c r="A19" s="147"/>
      <c r="B19" s="199" t="s">
        <v>521</v>
      </c>
      <c r="C19" s="200"/>
      <c r="D19" s="200"/>
      <c r="E19" s="200"/>
      <c r="F19" s="200"/>
      <c r="G19" s="200"/>
    </row>
    <row r="20" spans="1:7" s="148" customFormat="1" ht="15.75">
      <c r="A20" s="147"/>
      <c r="B20" s="200"/>
      <c r="C20" s="200"/>
      <c r="D20" s="200"/>
      <c r="E20" s="200"/>
      <c r="F20" s="200"/>
      <c r="G20" s="200"/>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7549.63</v>
      </c>
      <c r="D24" s="52">
        <v>830.47</v>
      </c>
      <c r="E24" s="52">
        <v>830.47</v>
      </c>
      <c r="F24" s="52">
        <v>830.47</v>
      </c>
      <c r="G24" s="52"/>
    </row>
    <row r="25" spans="1:7" s="148" customFormat="1" ht="15.75">
      <c r="A25" s="147"/>
      <c r="B25" s="152" t="s">
        <v>5</v>
      </c>
      <c r="C25" s="52">
        <v>7549.63</v>
      </c>
      <c r="D25" s="52">
        <v>830.47</v>
      </c>
      <c r="E25" s="52">
        <v>830.47</v>
      </c>
      <c r="F25" s="52">
        <v>830.47</v>
      </c>
      <c r="G25" s="52"/>
    </row>
    <row r="26" spans="1:7" s="148" customFormat="1" ht="15.75">
      <c r="A26" s="147"/>
      <c r="B26" s="152" t="s">
        <v>6</v>
      </c>
      <c r="C26" s="52">
        <v>7915.92</v>
      </c>
      <c r="D26" s="52">
        <v>870.76</v>
      </c>
      <c r="E26" s="52">
        <v>870.76</v>
      </c>
      <c r="F26" s="52">
        <v>870.76</v>
      </c>
      <c r="G26" s="52"/>
    </row>
    <row r="27" spans="1:7" s="148" customFormat="1" ht="15.75">
      <c r="A27" s="147"/>
      <c r="B27" s="152" t="s">
        <v>7</v>
      </c>
      <c r="C27" s="52">
        <v>8353.46</v>
      </c>
      <c r="D27" s="52">
        <v>918.89</v>
      </c>
      <c r="E27" s="52">
        <v>918.89</v>
      </c>
      <c r="F27" s="52">
        <v>918.89</v>
      </c>
      <c r="G27" s="52"/>
    </row>
    <row r="28" spans="1:7" s="148" customFormat="1" ht="15.75">
      <c r="A28" s="147"/>
      <c r="B28" s="152" t="s">
        <v>8</v>
      </c>
      <c r="C28" s="52">
        <v>8792.43</v>
      </c>
      <c r="D28" s="52">
        <v>967.17</v>
      </c>
      <c r="E28" s="52">
        <v>967.17</v>
      </c>
      <c r="F28" s="52">
        <v>967.17</v>
      </c>
      <c r="G28" s="52"/>
    </row>
    <row r="29" spans="1:7" s="148" customFormat="1" ht="15.75">
      <c r="A29" s="147"/>
      <c r="B29" s="152" t="s">
        <v>9</v>
      </c>
      <c r="C29" s="52">
        <v>7549.63</v>
      </c>
      <c r="D29" s="52">
        <v>830.47</v>
      </c>
      <c r="E29" s="52">
        <v>830.47</v>
      </c>
      <c r="F29" s="52">
        <v>830.47</v>
      </c>
      <c r="G29" s="52"/>
    </row>
    <row r="30" spans="1:7" s="148" customFormat="1" ht="15.75">
      <c r="A30" s="147"/>
      <c r="B30" s="152" t="s">
        <v>10</v>
      </c>
      <c r="C30" s="52">
        <v>7549.63</v>
      </c>
      <c r="D30" s="52">
        <v>830.47</v>
      </c>
      <c r="E30" s="52">
        <v>830.47</v>
      </c>
      <c r="F30" s="52">
        <v>830.47</v>
      </c>
      <c r="G30" s="52"/>
    </row>
    <row r="31" spans="1:7" s="148" customFormat="1" ht="15.75">
      <c r="A31" s="147"/>
      <c r="B31" s="152" t="s">
        <v>11</v>
      </c>
      <c r="C31" s="52">
        <v>7549.63</v>
      </c>
      <c r="D31" s="52">
        <v>830.47</v>
      </c>
      <c r="E31" s="52">
        <v>830.47</v>
      </c>
      <c r="F31" s="52">
        <v>830.47</v>
      </c>
      <c r="G31" s="52"/>
    </row>
    <row r="32" spans="1:7" s="148" customFormat="1" ht="15.75">
      <c r="A32" s="147"/>
      <c r="B32" s="152" t="s">
        <v>12</v>
      </c>
      <c r="C32" s="52">
        <v>7549.63</v>
      </c>
      <c r="D32" s="52">
        <v>830.47</v>
      </c>
      <c r="E32" s="52">
        <v>830.47</v>
      </c>
      <c r="F32" s="52">
        <v>830.47</v>
      </c>
      <c r="G32" s="52"/>
    </row>
    <row r="33" spans="1:7" s="148" customFormat="1" ht="15.75">
      <c r="A33" s="147"/>
      <c r="B33" s="152" t="s">
        <v>13</v>
      </c>
      <c r="C33" s="52">
        <v>7659.51</v>
      </c>
      <c r="D33" s="52">
        <v>842.55</v>
      </c>
      <c r="E33" s="52">
        <v>842.55</v>
      </c>
      <c r="F33" s="52">
        <v>842.55</v>
      </c>
      <c r="G33" s="52"/>
    </row>
    <row r="34" spans="1:11" s="148" customFormat="1" ht="15.75">
      <c r="A34" s="147"/>
      <c r="B34" s="152" t="s">
        <v>14</v>
      </c>
      <c r="C34" s="52">
        <v>8091.07</v>
      </c>
      <c r="D34" s="52">
        <v>890.02</v>
      </c>
      <c r="E34" s="52">
        <v>890.02</v>
      </c>
      <c r="F34" s="52">
        <v>890.02</v>
      </c>
      <c r="G34" s="52"/>
      <c r="I34" s="147"/>
      <c r="J34" s="147"/>
      <c r="K34" s="147"/>
    </row>
    <row r="35" spans="2:7" ht="15.75">
      <c r="B35" s="152" t="s">
        <v>15</v>
      </c>
      <c r="C35" s="52">
        <v>7659.51</v>
      </c>
      <c r="D35" s="52">
        <v>842.55</v>
      </c>
      <c r="E35" s="52">
        <v>842.55</v>
      </c>
      <c r="F35" s="52">
        <v>842.55</v>
      </c>
      <c r="G35" s="52"/>
    </row>
    <row r="36" spans="2:7" ht="15.75">
      <c r="B36" s="152" t="s">
        <v>297</v>
      </c>
      <c r="C36" s="52">
        <v>8902.31</v>
      </c>
      <c r="D36" s="52">
        <v>979.25</v>
      </c>
      <c r="E36" s="52">
        <v>979.25</v>
      </c>
      <c r="F36" s="52">
        <v>979.25</v>
      </c>
      <c r="G36" s="52"/>
    </row>
    <row r="37" spans="2:7" ht="15.75">
      <c r="B37" s="153" t="s">
        <v>35</v>
      </c>
      <c r="C37" s="51">
        <f>SUM(C24:C36)</f>
        <v>102671.98999999998</v>
      </c>
      <c r="D37" s="51">
        <f>SUM(D24:D36)</f>
        <v>11294.01</v>
      </c>
      <c r="E37" s="51">
        <f>SUM(E24:E36)</f>
        <v>11294.01</v>
      </c>
      <c r="F37" s="51">
        <f>SUM(F24:F36)</f>
        <v>11294.01</v>
      </c>
      <c r="G37" s="51">
        <f>SUM(G24:G36)</f>
        <v>0</v>
      </c>
    </row>
    <row r="42" spans="2:8" ht="12.75">
      <c r="B42" s="199" t="s">
        <v>576</v>
      </c>
      <c r="C42" s="199"/>
      <c r="D42" s="199"/>
      <c r="E42" s="199"/>
      <c r="F42" s="199"/>
      <c r="G42" s="199"/>
      <c r="H42" s="199"/>
    </row>
    <row r="43" spans="2:8" ht="12.75" customHeight="1">
      <c r="B43" s="199" t="s">
        <v>578</v>
      </c>
      <c r="C43" s="199"/>
      <c r="D43" s="199"/>
      <c r="E43" s="199"/>
      <c r="F43" s="199"/>
      <c r="G43" s="199"/>
      <c r="H43" s="199"/>
    </row>
    <row r="44" spans="2:7" ht="12.75">
      <c r="B44" s="200"/>
      <c r="C44" s="200"/>
      <c r="D44" s="200"/>
      <c r="E44" s="200"/>
      <c r="F44" s="200"/>
      <c r="G44" s="200"/>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7549.63</v>
      </c>
      <c r="D48" s="52">
        <v>830.47</v>
      </c>
      <c r="E48" s="52">
        <v>830.47</v>
      </c>
      <c r="F48" s="52">
        <v>58.32</v>
      </c>
      <c r="G48" s="52">
        <v>772.15</v>
      </c>
      <c r="H48" s="52"/>
    </row>
    <row r="49" spans="2:8" ht="15.75">
      <c r="B49" s="152" t="s">
        <v>5</v>
      </c>
      <c r="C49" s="52">
        <v>7549.63</v>
      </c>
      <c r="D49" s="52">
        <v>830.47</v>
      </c>
      <c r="E49" s="52">
        <v>830.47</v>
      </c>
      <c r="F49" s="52">
        <v>58.32</v>
      </c>
      <c r="G49" s="52">
        <v>772.15</v>
      </c>
      <c r="H49" s="52"/>
    </row>
    <row r="50" spans="2:8" ht="15.75">
      <c r="B50" s="152" t="s">
        <v>6</v>
      </c>
      <c r="C50" s="52">
        <v>7915.92</v>
      </c>
      <c r="D50" s="52">
        <v>870.76</v>
      </c>
      <c r="E50" s="52">
        <v>870.76</v>
      </c>
      <c r="F50" s="52">
        <v>0</v>
      </c>
      <c r="G50" s="52">
        <v>870.76</v>
      </c>
      <c r="H50" s="52"/>
    </row>
    <row r="51" spans="2:8" ht="15.75">
      <c r="B51" s="152" t="s">
        <v>7</v>
      </c>
      <c r="C51" s="52">
        <v>8353.46</v>
      </c>
      <c r="D51" s="52">
        <v>918.89</v>
      </c>
      <c r="E51" s="52">
        <v>918.89</v>
      </c>
      <c r="F51" s="52">
        <v>58.32</v>
      </c>
      <c r="G51" s="52">
        <v>860.5699999999999</v>
      </c>
      <c r="H51" s="52"/>
    </row>
    <row r="52" spans="2:8" ht="15.75">
      <c r="B52" s="152" t="s">
        <v>8</v>
      </c>
      <c r="C52" s="52">
        <v>8792.43</v>
      </c>
      <c r="D52" s="52">
        <v>967.17</v>
      </c>
      <c r="E52" s="52">
        <v>967.17</v>
      </c>
      <c r="F52" s="52">
        <v>58.32</v>
      </c>
      <c r="G52" s="52">
        <v>908.8499999999999</v>
      </c>
      <c r="H52" s="52"/>
    </row>
    <row r="53" spans="2:8" ht="15.75">
      <c r="B53" s="152" t="s">
        <v>9</v>
      </c>
      <c r="C53" s="52">
        <v>7549.63</v>
      </c>
      <c r="D53" s="52">
        <v>830.47</v>
      </c>
      <c r="E53" s="52">
        <v>830.47</v>
      </c>
      <c r="F53" s="52">
        <v>58.32</v>
      </c>
      <c r="G53" s="52">
        <v>772.15</v>
      </c>
      <c r="H53" s="52"/>
    </row>
    <row r="54" spans="2:8" ht="15.75">
      <c r="B54" s="152" t="s">
        <v>10</v>
      </c>
      <c r="C54" s="52">
        <v>7549.63</v>
      </c>
      <c r="D54" s="52">
        <v>830.47</v>
      </c>
      <c r="E54" s="52">
        <v>830.47</v>
      </c>
      <c r="F54" s="52">
        <v>58.32</v>
      </c>
      <c r="G54" s="52">
        <v>772.15</v>
      </c>
      <c r="H54" s="52"/>
    </row>
    <row r="55" spans="2:8" ht="15.75">
      <c r="B55" s="152" t="s">
        <v>11</v>
      </c>
      <c r="C55" s="52">
        <v>7549.63</v>
      </c>
      <c r="D55" s="52">
        <v>830.47</v>
      </c>
      <c r="E55" s="52">
        <v>830.47</v>
      </c>
      <c r="F55" s="52">
        <v>58.32</v>
      </c>
      <c r="G55" s="52">
        <v>772.15</v>
      </c>
      <c r="H55" s="52"/>
    </row>
    <row r="56" spans="2:8" ht="15.75">
      <c r="B56" s="152" t="s">
        <v>12</v>
      </c>
      <c r="C56" s="52">
        <v>7549.63</v>
      </c>
      <c r="D56" s="52">
        <v>830.47</v>
      </c>
      <c r="E56" s="52">
        <v>830.47</v>
      </c>
      <c r="F56" s="52">
        <v>58.32</v>
      </c>
      <c r="G56" s="52">
        <v>772.15</v>
      </c>
      <c r="H56" s="52"/>
    </row>
    <row r="57" spans="2:8" ht="15.75">
      <c r="B57" s="152" t="s">
        <v>13</v>
      </c>
      <c r="C57" s="52">
        <v>7659.51</v>
      </c>
      <c r="D57" s="52">
        <v>842.55</v>
      </c>
      <c r="E57" s="52">
        <v>842.55</v>
      </c>
      <c r="F57" s="52">
        <v>58.32</v>
      </c>
      <c r="G57" s="52">
        <v>784.2299999999999</v>
      </c>
      <c r="H57" s="52"/>
    </row>
    <row r="58" spans="2:8" ht="15.75">
      <c r="B58" s="152" t="s">
        <v>14</v>
      </c>
      <c r="C58" s="52">
        <v>8091.07</v>
      </c>
      <c r="D58" s="52">
        <v>890.02</v>
      </c>
      <c r="E58" s="52">
        <v>890.02</v>
      </c>
      <c r="F58" s="52">
        <v>58.32</v>
      </c>
      <c r="G58" s="52">
        <v>831.6999999999999</v>
      </c>
      <c r="H58" s="52"/>
    </row>
    <row r="59" spans="2:8" ht="15.75">
      <c r="B59" s="152" t="s">
        <v>15</v>
      </c>
      <c r="C59" s="52">
        <v>7659.51</v>
      </c>
      <c r="D59" s="52">
        <v>842.55</v>
      </c>
      <c r="E59" s="52">
        <v>842.55</v>
      </c>
      <c r="F59" s="52">
        <v>58.32</v>
      </c>
      <c r="G59" s="52">
        <v>784.2299999999999</v>
      </c>
      <c r="H59" s="52"/>
    </row>
    <row r="60" spans="2:8" ht="15.75">
      <c r="B60" s="152" t="s">
        <v>297</v>
      </c>
      <c r="C60" s="52">
        <v>8902.31</v>
      </c>
      <c r="D60" s="52">
        <v>979.25</v>
      </c>
      <c r="E60" s="52">
        <v>979.25</v>
      </c>
      <c r="F60" s="52">
        <v>0</v>
      </c>
      <c r="G60" s="52">
        <v>979.25</v>
      </c>
      <c r="H60" s="52"/>
    </row>
    <row r="61" spans="2:8" ht="15.75">
      <c r="B61" s="153" t="s">
        <v>35</v>
      </c>
      <c r="C61" s="51">
        <f aca="true" t="shared" si="0" ref="C61:H61">SUM(C48:C60)</f>
        <v>102671.98999999998</v>
      </c>
      <c r="D61" s="51">
        <f t="shared" si="0"/>
        <v>11294.01</v>
      </c>
      <c r="E61" s="51">
        <f t="shared" si="0"/>
        <v>11294.01</v>
      </c>
      <c r="F61" s="51">
        <f t="shared" si="0"/>
        <v>641.5200000000001</v>
      </c>
      <c r="G61" s="51">
        <f t="shared" si="0"/>
        <v>10652.489999999998</v>
      </c>
      <c r="H61" s="51">
        <f t="shared" si="0"/>
        <v>0</v>
      </c>
    </row>
    <row r="66" spans="2:7" ht="12.75">
      <c r="B66" s="200" t="s">
        <v>577</v>
      </c>
      <c r="C66" s="200"/>
      <c r="D66" s="200"/>
      <c r="E66" s="200"/>
      <c r="F66" s="200"/>
      <c r="G66" s="200"/>
    </row>
    <row r="67" spans="2:7" ht="12.75">
      <c r="B67" s="199" t="s">
        <v>1223</v>
      </c>
      <c r="C67" s="200"/>
      <c r="D67" s="200"/>
      <c r="E67" s="200"/>
      <c r="F67" s="200"/>
      <c r="G67" s="200"/>
    </row>
    <row r="68" spans="2:7" ht="12.75">
      <c r="B68" s="200"/>
      <c r="C68" s="200"/>
      <c r="D68" s="200"/>
      <c r="E68" s="200"/>
      <c r="F68" s="200"/>
      <c r="G68" s="200"/>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59" operator="equal" stopIfTrue="1">
      <formula>""</formula>
    </cfRule>
  </conditionalFormatting>
  <conditionalFormatting sqref="F10">
    <cfRule type="expression" priority="4" dxfId="62" stopIfTrue="1">
      <formula>$F$10="n° da lei municipal"</formula>
    </cfRule>
  </conditionalFormatting>
  <conditionalFormatting sqref="G10">
    <cfRule type="expression" priority="3" dxfId="62" stopIfTrue="1">
      <formula>$G$10="data da publicação"</formula>
    </cfRule>
  </conditionalFormatting>
  <conditionalFormatting sqref="G24:G37">
    <cfRule type="cellIs" priority="2" dxfId="59" operator="equal" stopIfTrue="1">
      <formula>""</formula>
    </cfRule>
  </conditionalFormatting>
  <conditionalFormatting sqref="H48:H61">
    <cfRule type="cellIs" priority="1" dxfId="5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43">
      <selection activeCell="H50" sqref="H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row>
    <row r="3" spans="2:7" s="142" customFormat="1" ht="18.75" customHeight="1">
      <c r="B3" s="202" t="str">
        <f>IF(SUM!$G$3="","","CÂMARA MUNICIPAL - "&amp;UPPER(SUM!G3))</f>
        <v>CÂMARA MUNICIPAL - FLORESTA</v>
      </c>
      <c r="C3" s="202"/>
      <c r="D3" s="202"/>
      <c r="E3" s="202"/>
      <c r="F3" s="202"/>
      <c r="G3" s="20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3" t="s">
        <v>1219</v>
      </c>
      <c r="C6" s="203"/>
      <c r="D6" s="203"/>
      <c r="E6" s="203"/>
      <c r="F6" s="203"/>
      <c r="G6" s="203"/>
      <c r="J6" s="146"/>
      <c r="K6" s="145"/>
    </row>
    <row r="7" spans="1:11" s="141" customFormat="1" ht="15.75">
      <c r="A7" s="145"/>
      <c r="B7" s="204" t="s">
        <v>1228</v>
      </c>
      <c r="C7" s="204"/>
      <c r="D7" s="204"/>
      <c r="E7" s="204"/>
      <c r="F7" s="204"/>
      <c r="G7" s="204"/>
      <c r="J7" s="146"/>
      <c r="K7" s="145"/>
    </row>
    <row r="8" spans="1:11" s="141" customFormat="1" ht="36" customHeight="1">
      <c r="A8" s="145"/>
      <c r="B8" s="205"/>
      <c r="C8" s="205"/>
      <c r="D8" s="205"/>
      <c r="E8" s="205"/>
      <c r="F8" s="205"/>
      <c r="G8" s="205"/>
      <c r="J8" s="146"/>
      <c r="K8" s="145"/>
    </row>
    <row r="9" spans="1:7" s="148" customFormat="1" ht="15.75">
      <c r="A9" s="147"/>
      <c r="B9" s="200" t="s">
        <v>582</v>
      </c>
      <c r="C9" s="200"/>
      <c r="D9" s="200"/>
      <c r="E9" s="200"/>
      <c r="F9" s="200"/>
      <c r="G9" s="200"/>
    </row>
    <row r="10" spans="1:7" s="148" customFormat="1" ht="15.75">
      <c r="A10" s="147"/>
      <c r="B10" s="199" t="s">
        <v>529</v>
      </c>
      <c r="C10" s="200"/>
      <c r="D10" s="200"/>
      <c r="E10" s="200"/>
      <c r="F10" s="200"/>
      <c r="G10" s="200"/>
    </row>
    <row r="11" spans="1:7" s="148" customFormat="1" ht="15.75">
      <c r="A11" s="147"/>
      <c r="B11" s="200"/>
      <c r="C11" s="200"/>
      <c r="D11" s="200"/>
      <c r="E11" s="200"/>
      <c r="F11" s="200"/>
      <c r="G11" s="200"/>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139596.86</v>
      </c>
      <c r="D15" s="52">
        <v>12422.02</v>
      </c>
      <c r="E15" s="52">
        <v>12422.02</v>
      </c>
      <c r="F15" s="52">
        <v>12422.02</v>
      </c>
      <c r="G15" s="52"/>
    </row>
    <row r="16" spans="1:7" s="148" customFormat="1" ht="15.75">
      <c r="A16" s="147"/>
      <c r="B16" s="152" t="s">
        <v>5</v>
      </c>
      <c r="C16" s="52">
        <v>140238.21</v>
      </c>
      <c r="D16" s="52">
        <v>12539.12</v>
      </c>
      <c r="E16" s="52">
        <v>12539.12</v>
      </c>
      <c r="F16" s="52">
        <v>12539.12</v>
      </c>
      <c r="G16" s="52"/>
    </row>
    <row r="17" spans="1:7" s="148" customFormat="1" ht="15.75">
      <c r="A17" s="147"/>
      <c r="B17" s="152" t="s">
        <v>6</v>
      </c>
      <c r="C17" s="52">
        <v>142009.9</v>
      </c>
      <c r="D17" s="52">
        <v>12641.96</v>
      </c>
      <c r="E17" s="52">
        <v>12641.96</v>
      </c>
      <c r="F17" s="52">
        <v>12641.96</v>
      </c>
      <c r="G17" s="52"/>
    </row>
    <row r="18" spans="1:7" s="148" customFormat="1" ht="15.75">
      <c r="A18" s="147"/>
      <c r="B18" s="152" t="s">
        <v>7</v>
      </c>
      <c r="C18" s="52">
        <v>141581.02</v>
      </c>
      <c r="D18" s="52">
        <v>13211.59</v>
      </c>
      <c r="E18" s="52">
        <v>13211.59</v>
      </c>
      <c r="F18" s="52">
        <v>13211.59</v>
      </c>
      <c r="G18" s="52"/>
    </row>
    <row r="19" spans="1:7" s="148" customFormat="1" ht="15.75">
      <c r="A19" s="147"/>
      <c r="B19" s="152" t="s">
        <v>8</v>
      </c>
      <c r="C19" s="52">
        <v>141203.44</v>
      </c>
      <c r="D19" s="52">
        <v>13160.37</v>
      </c>
      <c r="E19" s="52">
        <v>13160.37</v>
      </c>
      <c r="F19" s="52">
        <v>13160.37</v>
      </c>
      <c r="G19" s="52"/>
    </row>
    <row r="20" spans="1:7" s="148" customFormat="1" ht="15.75">
      <c r="A20" s="147"/>
      <c r="B20" s="152" t="s">
        <v>9</v>
      </c>
      <c r="C20" s="52">
        <v>140122.81</v>
      </c>
      <c r="D20" s="52">
        <v>13005.35</v>
      </c>
      <c r="E20" s="52">
        <v>13005.35</v>
      </c>
      <c r="F20" s="52">
        <v>13005.35</v>
      </c>
      <c r="G20" s="52"/>
    </row>
    <row r="21" spans="1:7" s="148" customFormat="1" ht="15.75">
      <c r="A21" s="147"/>
      <c r="B21" s="152" t="s">
        <v>10</v>
      </c>
      <c r="C21" s="52">
        <v>140157.4</v>
      </c>
      <c r="D21" s="52">
        <v>13037.74</v>
      </c>
      <c r="E21" s="52">
        <v>13037.74</v>
      </c>
      <c r="F21" s="52">
        <v>13037.74</v>
      </c>
      <c r="G21" s="52"/>
    </row>
    <row r="22" spans="1:7" s="148" customFormat="1" ht="15.75">
      <c r="A22" s="147"/>
      <c r="B22" s="152" t="s">
        <v>11</v>
      </c>
      <c r="C22" s="52">
        <v>140387.04</v>
      </c>
      <c r="D22" s="52">
        <v>13056.12</v>
      </c>
      <c r="E22" s="52">
        <v>13056.12</v>
      </c>
      <c r="F22" s="52">
        <v>13056.12</v>
      </c>
      <c r="G22" s="52"/>
    </row>
    <row r="23" spans="1:7" s="148" customFormat="1" ht="15.75">
      <c r="A23" s="147"/>
      <c r="B23" s="152" t="s">
        <v>12</v>
      </c>
      <c r="C23" s="52">
        <v>140778.35</v>
      </c>
      <c r="D23" s="52">
        <v>13109.28</v>
      </c>
      <c r="E23" s="52">
        <v>13109.28</v>
      </c>
      <c r="F23" s="52">
        <v>13109.28</v>
      </c>
      <c r="G23" s="52"/>
    </row>
    <row r="24" spans="1:7" s="148" customFormat="1" ht="15.75">
      <c r="A24" s="147"/>
      <c r="B24" s="152" t="s">
        <v>13</v>
      </c>
      <c r="C24" s="52">
        <v>140405.44</v>
      </c>
      <c r="D24" s="52">
        <v>13073.7</v>
      </c>
      <c r="E24" s="52">
        <v>13073.7</v>
      </c>
      <c r="F24" s="52">
        <v>13073.7</v>
      </c>
      <c r="G24" s="52"/>
    </row>
    <row r="25" spans="1:11" s="148" customFormat="1" ht="15.75">
      <c r="A25" s="147"/>
      <c r="B25" s="152" t="s">
        <v>14</v>
      </c>
      <c r="C25" s="52">
        <v>130668.73</v>
      </c>
      <c r="D25" s="52">
        <v>12195.6</v>
      </c>
      <c r="E25" s="52">
        <v>12195.6</v>
      </c>
      <c r="F25" s="52">
        <v>12195.6</v>
      </c>
      <c r="G25" s="52"/>
      <c r="H25" s="147"/>
      <c r="I25" s="147"/>
      <c r="J25" s="147"/>
      <c r="K25" s="147"/>
    </row>
    <row r="26" spans="2:7" ht="15.75">
      <c r="B26" s="152" t="s">
        <v>15</v>
      </c>
      <c r="C26" s="52">
        <v>121139.15</v>
      </c>
      <c r="D26" s="52">
        <v>11251.55</v>
      </c>
      <c r="E26" s="52">
        <v>11251.55</v>
      </c>
      <c r="F26" s="52">
        <v>11251.55</v>
      </c>
      <c r="G26" s="52"/>
    </row>
    <row r="27" spans="2:7" ht="15.75">
      <c r="B27" s="152" t="s">
        <v>297</v>
      </c>
      <c r="C27" s="52">
        <v>70898.65</v>
      </c>
      <c r="D27" s="52">
        <v>6316.59</v>
      </c>
      <c r="E27" s="52">
        <v>6316.59</v>
      </c>
      <c r="F27" s="52">
        <v>6316.59</v>
      </c>
      <c r="G27" s="52"/>
    </row>
    <row r="28" spans="2:7" ht="15.75">
      <c r="B28" s="153" t="s">
        <v>35</v>
      </c>
      <c r="C28" s="51">
        <f>SUM(C15:C27)</f>
        <v>1729186.9999999998</v>
      </c>
      <c r="D28" s="51">
        <f>SUM(D15:D27)</f>
        <v>159020.99</v>
      </c>
      <c r="E28" s="51">
        <f>SUM(E15:E27)</f>
        <v>159020.99</v>
      </c>
      <c r="F28" s="51">
        <f>SUM(F15:F27)</f>
        <v>159020.99</v>
      </c>
      <c r="G28" s="51">
        <f>SUM(G15:G27)</f>
        <v>0</v>
      </c>
    </row>
    <row r="32" spans="2:7" ht="12.75">
      <c r="B32" s="200" t="s">
        <v>583</v>
      </c>
      <c r="C32" s="200"/>
      <c r="D32" s="200"/>
      <c r="E32" s="200"/>
      <c r="F32" s="200"/>
      <c r="G32" s="200"/>
    </row>
    <row r="33" spans="2:7" ht="12.75">
      <c r="B33" s="199" t="s">
        <v>584</v>
      </c>
      <c r="C33" s="200"/>
      <c r="D33" s="200"/>
      <c r="E33" s="200"/>
      <c r="F33" s="200"/>
      <c r="G33" s="200"/>
    </row>
    <row r="34" spans="2:7" ht="12.75">
      <c r="B34" s="200"/>
      <c r="C34" s="200"/>
      <c r="D34" s="200"/>
      <c r="E34" s="200"/>
      <c r="F34" s="200"/>
      <c r="G34" s="200"/>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139596.86</v>
      </c>
      <c r="D38" s="52">
        <v>30711.3</v>
      </c>
      <c r="E38" s="52">
        <v>30711.3</v>
      </c>
      <c r="F38" s="52">
        <v>612.36</v>
      </c>
      <c r="G38" s="52">
        <v>30098.94</v>
      </c>
      <c r="H38" s="52"/>
    </row>
    <row r="39" spans="2:8" ht="15.75">
      <c r="B39" s="152" t="s">
        <v>5</v>
      </c>
      <c r="C39" s="52">
        <v>140238.21</v>
      </c>
      <c r="D39" s="52">
        <v>30852.4</v>
      </c>
      <c r="E39" s="52">
        <v>30852.4</v>
      </c>
      <c r="F39" s="52">
        <v>612.36</v>
      </c>
      <c r="G39" s="52">
        <v>30240.04</v>
      </c>
      <c r="H39" s="52"/>
    </row>
    <row r="40" spans="2:8" ht="15.75">
      <c r="B40" s="152" t="s">
        <v>6</v>
      </c>
      <c r="C40" s="52">
        <v>142009.9</v>
      </c>
      <c r="D40" s="52">
        <v>31242.17</v>
      </c>
      <c r="E40" s="52">
        <v>31242.17</v>
      </c>
      <c r="F40" s="52">
        <v>612.36</v>
      </c>
      <c r="G40" s="52">
        <v>30629.809999999998</v>
      </c>
      <c r="H40" s="52"/>
    </row>
    <row r="41" spans="2:8" ht="15.75">
      <c r="B41" s="152" t="s">
        <v>7</v>
      </c>
      <c r="C41" s="52">
        <v>141581.02</v>
      </c>
      <c r="D41" s="52">
        <v>31147.82</v>
      </c>
      <c r="E41" s="52">
        <v>31147.82</v>
      </c>
      <c r="F41" s="52">
        <v>612.36</v>
      </c>
      <c r="G41" s="52">
        <v>30535.46</v>
      </c>
      <c r="H41" s="52"/>
    </row>
    <row r="42" spans="2:8" ht="15.75">
      <c r="B42" s="152" t="s">
        <v>8</v>
      </c>
      <c r="C42" s="52">
        <v>141203.44</v>
      </c>
      <c r="D42" s="52">
        <v>31064.74</v>
      </c>
      <c r="E42" s="52">
        <v>31064.74</v>
      </c>
      <c r="F42" s="52">
        <v>612.36</v>
      </c>
      <c r="G42" s="52">
        <v>30452.38</v>
      </c>
      <c r="H42" s="52"/>
    </row>
    <row r="43" spans="2:8" ht="15.75">
      <c r="B43" s="152" t="s">
        <v>9</v>
      </c>
      <c r="C43" s="52">
        <v>140122.81</v>
      </c>
      <c r="D43" s="52">
        <v>30827.01</v>
      </c>
      <c r="E43" s="52">
        <v>30827.01</v>
      </c>
      <c r="F43" s="52">
        <v>612.36</v>
      </c>
      <c r="G43" s="52">
        <v>30214.649999999998</v>
      </c>
      <c r="H43" s="52"/>
    </row>
    <row r="44" spans="2:8" ht="15.75">
      <c r="B44" s="152" t="s">
        <v>10</v>
      </c>
      <c r="C44" s="52">
        <v>140157.4</v>
      </c>
      <c r="D44" s="52">
        <v>30834.62</v>
      </c>
      <c r="E44" s="52">
        <v>30834.62</v>
      </c>
      <c r="F44" s="52">
        <v>612.36</v>
      </c>
      <c r="G44" s="52">
        <v>30222.26</v>
      </c>
      <c r="H44" s="52"/>
    </row>
    <row r="45" spans="2:8" ht="15.75">
      <c r="B45" s="152" t="s">
        <v>11</v>
      </c>
      <c r="C45" s="52">
        <v>140387.04</v>
      </c>
      <c r="D45" s="52">
        <v>30885.14</v>
      </c>
      <c r="E45" s="52">
        <v>30885.14</v>
      </c>
      <c r="F45" s="52">
        <v>612.36</v>
      </c>
      <c r="G45" s="52">
        <v>30272.78</v>
      </c>
      <c r="H45" s="52"/>
    </row>
    <row r="46" spans="2:8" ht="15.75">
      <c r="B46" s="152" t="s">
        <v>12</v>
      </c>
      <c r="C46" s="52">
        <v>140778.35</v>
      </c>
      <c r="D46" s="52">
        <v>30971.23</v>
      </c>
      <c r="E46" s="52">
        <v>30971.23</v>
      </c>
      <c r="F46" s="52">
        <v>554.04</v>
      </c>
      <c r="G46" s="52">
        <v>30417.19</v>
      </c>
      <c r="H46" s="52"/>
    </row>
    <row r="47" spans="2:8" ht="15.75">
      <c r="B47" s="152" t="s">
        <v>13</v>
      </c>
      <c r="C47" s="52">
        <v>140405.44</v>
      </c>
      <c r="D47" s="52">
        <v>30889.19</v>
      </c>
      <c r="E47" s="52">
        <v>30889.19</v>
      </c>
      <c r="F47" s="52">
        <v>624.57</v>
      </c>
      <c r="G47" s="52">
        <v>30264.62</v>
      </c>
      <c r="H47" s="52"/>
    </row>
    <row r="48" spans="2:8" ht="15.75">
      <c r="B48" s="152" t="s">
        <v>14</v>
      </c>
      <c r="C48" s="52">
        <v>130668.73</v>
      </c>
      <c r="D48" s="52">
        <v>28747.14</v>
      </c>
      <c r="E48" s="52">
        <v>28747.14</v>
      </c>
      <c r="F48" s="52">
        <v>532.35</v>
      </c>
      <c r="G48" s="52">
        <v>28214.79</v>
      </c>
      <c r="H48" s="52"/>
    </row>
    <row r="49" spans="2:8" ht="15.75">
      <c r="B49" s="152" t="s">
        <v>15</v>
      </c>
      <c r="C49" s="52">
        <v>121139.15</v>
      </c>
      <c r="D49" s="52">
        <v>26650.63</v>
      </c>
      <c r="E49" s="52">
        <v>26650.63</v>
      </c>
      <c r="F49" s="52">
        <v>469.29</v>
      </c>
      <c r="G49" s="52">
        <v>26181.34</v>
      </c>
      <c r="H49" s="52"/>
    </row>
    <row r="50" spans="2:8" ht="15.75">
      <c r="B50" s="152" t="s">
        <v>297</v>
      </c>
      <c r="C50" s="52">
        <v>70898.65</v>
      </c>
      <c r="D50" s="52">
        <v>15597.69</v>
      </c>
      <c r="E50" s="52">
        <v>15597.69</v>
      </c>
      <c r="F50" s="52">
        <v>0</v>
      </c>
      <c r="G50" s="52">
        <v>15597.69</v>
      </c>
      <c r="H50" s="52">
        <v>14.91</v>
      </c>
    </row>
    <row r="51" spans="2:8" ht="15.75">
      <c r="B51" s="153" t="s">
        <v>35</v>
      </c>
      <c r="C51" s="51">
        <f aca="true" t="shared" si="0" ref="C51:H51">SUM(C38:C50)</f>
        <v>1729186.9999999998</v>
      </c>
      <c r="D51" s="51">
        <f t="shared" si="0"/>
        <v>380421.08</v>
      </c>
      <c r="E51" s="51">
        <f t="shared" si="0"/>
        <v>380421.08</v>
      </c>
      <c r="F51" s="51">
        <f t="shared" si="0"/>
        <v>7079.13</v>
      </c>
      <c r="G51" s="51">
        <f t="shared" si="0"/>
        <v>373341.95</v>
      </c>
      <c r="H51" s="51">
        <f t="shared" si="0"/>
        <v>14.91</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59" operator="equal" stopIfTrue="1">
      <formula>""</formula>
    </cfRule>
  </conditionalFormatting>
  <conditionalFormatting sqref="C15:G27">
    <cfRule type="cellIs" priority="9" dxfId="59" operator="equal" stopIfTrue="1">
      <formula>""</formula>
    </cfRule>
  </conditionalFormatting>
  <conditionalFormatting sqref="C15:G27">
    <cfRule type="cellIs" priority="8" dxfId="59" operator="equal" stopIfTrue="1">
      <formula>""</formula>
    </cfRule>
  </conditionalFormatting>
  <conditionalFormatting sqref="C38:G50">
    <cfRule type="cellIs" priority="7" dxfId="59" operator="equal" stopIfTrue="1">
      <formula>""</formula>
    </cfRule>
  </conditionalFormatting>
  <conditionalFormatting sqref="F15:G28">
    <cfRule type="cellIs" priority="6" dxfId="59" operator="equal" stopIfTrue="1">
      <formula>""</formula>
    </cfRule>
  </conditionalFormatting>
  <conditionalFormatting sqref="F15:G27">
    <cfRule type="cellIs" priority="5" dxfId="59" operator="equal" stopIfTrue="1">
      <formula>""</formula>
    </cfRule>
  </conditionalFormatting>
  <conditionalFormatting sqref="F15:G27">
    <cfRule type="cellIs" priority="4" dxfId="59" operator="equal" stopIfTrue="1">
      <formula>""</formula>
    </cfRule>
  </conditionalFormatting>
  <conditionalFormatting sqref="G38:H51">
    <cfRule type="cellIs" priority="3" dxfId="59" operator="equal" stopIfTrue="1">
      <formula>""</formula>
    </cfRule>
  </conditionalFormatting>
  <conditionalFormatting sqref="G38:H50">
    <cfRule type="cellIs" priority="2" dxfId="59" operator="equal" stopIfTrue="1">
      <formula>""</formula>
    </cfRule>
  </conditionalFormatting>
  <conditionalFormatting sqref="G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1" t="str">
        <f>"APLICATIVO DE INFORMAÇÕES MUNICIPAIS ESTRUTURADAS "&amp;'[7]BDValores'!E2&amp;" - PRESTAÇÃO DE CONTAS DO PREFEITO MUNICIPAL"</f>
        <v>APLICATIVO DE INFORMAÇÕES MUNICIPAIS ESTRUTURADAS 2016 - PRESTAÇÃO DE CONTAS DO PREFEITO MUNICIPAL</v>
      </c>
      <c r="C2" s="201"/>
      <c r="D2" s="201"/>
      <c r="E2" s="201"/>
      <c r="F2" s="201"/>
      <c r="G2" s="201"/>
      <c r="H2" s="201"/>
      <c r="I2" s="201"/>
      <c r="J2" s="201"/>
    </row>
    <row r="3" spans="2:10" s="142" customFormat="1" ht="12.75">
      <c r="B3" s="206" t="str">
        <f>IF('[7]SUM'!$G$3="","",IF('[7]SUM'!$G$3="RECIFE","CIDADE DO RECIFE","MUNICÍPIO DE "&amp;UPPER('[7]SUM'!G3)))</f>
        <v>MUNICÍPIO DE  </v>
      </c>
      <c r="C3" s="206"/>
      <c r="D3" s="206"/>
      <c r="E3" s="206"/>
      <c r="F3" s="206"/>
      <c r="G3" s="206"/>
      <c r="H3" s="206"/>
      <c r="I3" s="206"/>
      <c r="J3" s="206"/>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7" t="s">
        <v>1662</v>
      </c>
      <c r="C6" s="207"/>
      <c r="D6" s="207"/>
      <c r="E6" s="207"/>
      <c r="F6" s="207"/>
      <c r="G6" s="207"/>
      <c r="H6" s="207"/>
      <c r="I6" s="207"/>
      <c r="J6" s="207"/>
      <c r="K6" s="145"/>
    </row>
    <row r="7" spans="1:11" s="141" customFormat="1" ht="15.75">
      <c r="A7" s="145"/>
      <c r="C7" s="169"/>
      <c r="D7" s="169"/>
      <c r="E7" s="169"/>
      <c r="H7" s="146"/>
      <c r="I7" s="146"/>
      <c r="J7" s="146"/>
      <c r="K7" s="145"/>
    </row>
    <row r="8" spans="1:11" s="141" customFormat="1" ht="15.75">
      <c r="A8" s="145"/>
      <c r="B8" s="208" t="s">
        <v>1551</v>
      </c>
      <c r="C8" s="208"/>
      <c r="D8" s="208"/>
      <c r="E8" s="208"/>
      <c r="G8" s="208" t="s">
        <v>1552</v>
      </c>
      <c r="H8" s="208"/>
      <c r="I8" s="208"/>
      <c r="J8" s="208"/>
      <c r="K8" s="145"/>
    </row>
    <row r="9" spans="1:11" s="141" customFormat="1" ht="15.75">
      <c r="A9" s="145"/>
      <c r="C9" s="169"/>
      <c r="D9" s="169"/>
      <c r="E9" s="169"/>
      <c r="H9" s="169"/>
      <c r="I9" s="169"/>
      <c r="J9" s="169"/>
      <c r="K9" s="145"/>
    </row>
    <row r="10" spans="1:11" s="141" customFormat="1" ht="31.5">
      <c r="A10" s="170"/>
      <c r="B10" s="19" t="s">
        <v>18</v>
      </c>
      <c r="C10" s="171" t="s">
        <v>1553</v>
      </c>
      <c r="D10" s="171" t="s">
        <v>1554</v>
      </c>
      <c r="E10" s="171" t="s">
        <v>1555</v>
      </c>
      <c r="G10" s="19" t="s">
        <v>18</v>
      </c>
      <c r="H10" s="171" t="s">
        <v>1553</v>
      </c>
      <c r="I10" s="171" t="s">
        <v>1553</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v>139596.86</v>
      </c>
      <c r="D12" s="175">
        <v>3006</v>
      </c>
      <c r="E12" s="32">
        <f>C12+D12</f>
        <v>142602.86</v>
      </c>
      <c r="F12" s="173"/>
      <c r="G12" s="174" t="s">
        <v>4</v>
      </c>
      <c r="H12" s="175">
        <v>8792.43</v>
      </c>
      <c r="I12" s="175">
        <v>0</v>
      </c>
      <c r="J12" s="32">
        <f>H12+I12</f>
        <v>8792.43</v>
      </c>
    </row>
    <row r="13" spans="1:10" s="147" customFormat="1" ht="15.75">
      <c r="A13" s="172"/>
      <c r="B13" s="174" t="s">
        <v>5</v>
      </c>
      <c r="C13" s="175">
        <v>140238.21</v>
      </c>
      <c r="D13" s="175">
        <v>3006</v>
      </c>
      <c r="E13" s="32">
        <f aca="true" t="shared" si="0" ref="E13:E24">C13+D13</f>
        <v>143244.21</v>
      </c>
      <c r="F13" s="173">
        <f>IF(C13="",1,0)</f>
        <v>0</v>
      </c>
      <c r="G13" s="174" t="s">
        <v>5</v>
      </c>
      <c r="H13" s="175">
        <v>8792.43</v>
      </c>
      <c r="I13" s="175">
        <v>0</v>
      </c>
      <c r="J13" s="32">
        <f aca="true" t="shared" si="1" ref="J13:J24">H13+I13</f>
        <v>8792.43</v>
      </c>
    </row>
    <row r="14" spans="1:10" s="147" customFormat="1" ht="15.75">
      <c r="A14" s="172"/>
      <c r="B14" s="174" t="s">
        <v>6</v>
      </c>
      <c r="C14" s="175">
        <v>142009.99</v>
      </c>
      <c r="D14" s="175">
        <v>3006</v>
      </c>
      <c r="E14" s="32">
        <f t="shared" si="0"/>
        <v>145015.99</v>
      </c>
      <c r="F14" s="173">
        <f>IF(C14="",1,0)</f>
        <v>0</v>
      </c>
      <c r="G14" s="174" t="s">
        <v>6</v>
      </c>
      <c r="H14" s="175">
        <v>9158.72</v>
      </c>
      <c r="I14" s="175">
        <v>0</v>
      </c>
      <c r="J14" s="32">
        <f t="shared" si="1"/>
        <v>9158.72</v>
      </c>
    </row>
    <row r="15" spans="1:10" s="147" customFormat="1" ht="15.75">
      <c r="A15" s="172"/>
      <c r="B15" s="174" t="s">
        <v>7</v>
      </c>
      <c r="C15" s="175">
        <v>141581.02</v>
      </c>
      <c r="D15" s="175">
        <v>3006</v>
      </c>
      <c r="E15" s="32">
        <f t="shared" si="0"/>
        <v>144587.02</v>
      </c>
      <c r="F15" s="173">
        <f>IF(C15="",1,0)</f>
        <v>0</v>
      </c>
      <c r="G15" s="174" t="s">
        <v>7</v>
      </c>
      <c r="H15" s="175">
        <v>9596.26</v>
      </c>
      <c r="I15" s="175">
        <v>0</v>
      </c>
      <c r="J15" s="32">
        <f t="shared" si="1"/>
        <v>9596.26</v>
      </c>
    </row>
    <row r="16" spans="2:10" ht="15.75">
      <c r="B16" s="174" t="s">
        <v>8</v>
      </c>
      <c r="C16" s="175">
        <v>141203.44</v>
      </c>
      <c r="D16" s="175">
        <v>3006</v>
      </c>
      <c r="E16" s="32">
        <f t="shared" si="0"/>
        <v>144209.44</v>
      </c>
      <c r="G16" s="174" t="s">
        <v>8</v>
      </c>
      <c r="H16" s="175">
        <v>10035.23</v>
      </c>
      <c r="I16" s="175">
        <v>0</v>
      </c>
      <c r="J16" s="32">
        <f t="shared" si="1"/>
        <v>10035.23</v>
      </c>
    </row>
    <row r="17" spans="2:10" ht="15.75">
      <c r="B17" s="174" t="s">
        <v>9</v>
      </c>
      <c r="C17" s="175">
        <v>140122.81</v>
      </c>
      <c r="D17" s="175">
        <v>3006</v>
      </c>
      <c r="E17" s="32">
        <f t="shared" si="0"/>
        <v>143128.81</v>
      </c>
      <c r="G17" s="174" t="s">
        <v>9</v>
      </c>
      <c r="H17" s="175">
        <v>8792.43</v>
      </c>
      <c r="I17" s="175">
        <v>0</v>
      </c>
      <c r="J17" s="32">
        <f t="shared" si="1"/>
        <v>8792.43</v>
      </c>
    </row>
    <row r="18" spans="2:10" ht="15.75">
      <c r="B18" s="174" t="s">
        <v>10</v>
      </c>
      <c r="C18" s="175">
        <v>140157.4</v>
      </c>
      <c r="D18" s="175">
        <v>3006</v>
      </c>
      <c r="E18" s="32">
        <f t="shared" si="0"/>
        <v>143163.4</v>
      </c>
      <c r="G18" s="174" t="s">
        <v>10</v>
      </c>
      <c r="H18" s="175">
        <v>8792.43</v>
      </c>
      <c r="I18" s="175">
        <v>0</v>
      </c>
      <c r="J18" s="32">
        <f t="shared" si="1"/>
        <v>8792.43</v>
      </c>
    </row>
    <row r="19" spans="2:10" ht="15.75">
      <c r="B19" s="174" t="s">
        <v>11</v>
      </c>
      <c r="C19" s="175">
        <v>140387.04</v>
      </c>
      <c r="D19" s="175">
        <v>3006</v>
      </c>
      <c r="E19" s="32">
        <f t="shared" si="0"/>
        <v>143393.04</v>
      </c>
      <c r="G19" s="174" t="s">
        <v>11</v>
      </c>
      <c r="H19" s="175">
        <v>8792.43</v>
      </c>
      <c r="I19" s="175">
        <v>0</v>
      </c>
      <c r="J19" s="32">
        <f t="shared" si="1"/>
        <v>8792.43</v>
      </c>
    </row>
    <row r="20" spans="2:10" ht="15.75">
      <c r="B20" s="174" t="s">
        <v>12</v>
      </c>
      <c r="C20" s="175">
        <v>140778.35</v>
      </c>
      <c r="D20" s="175">
        <v>3006</v>
      </c>
      <c r="E20" s="32">
        <f t="shared" si="0"/>
        <v>143784.35</v>
      </c>
      <c r="G20" s="174" t="s">
        <v>12</v>
      </c>
      <c r="H20" s="175">
        <v>8792.43</v>
      </c>
      <c r="I20" s="175">
        <v>0</v>
      </c>
      <c r="J20" s="32">
        <f t="shared" si="1"/>
        <v>8792.43</v>
      </c>
    </row>
    <row r="21" spans="2:10" ht="15.75">
      <c r="B21" s="174" t="s">
        <v>13</v>
      </c>
      <c r="C21" s="175">
        <v>140405.44</v>
      </c>
      <c r="D21" s="175">
        <v>3006</v>
      </c>
      <c r="E21" s="32">
        <f t="shared" si="0"/>
        <v>143411.44</v>
      </c>
      <c r="G21" s="174" t="s">
        <v>13</v>
      </c>
      <c r="H21" s="175">
        <v>8902.31</v>
      </c>
      <c r="I21" s="175">
        <v>0</v>
      </c>
      <c r="J21" s="32">
        <f t="shared" si="1"/>
        <v>8902.31</v>
      </c>
    </row>
    <row r="22" spans="2:10" ht="15.75">
      <c r="B22" s="174" t="s">
        <v>14</v>
      </c>
      <c r="C22" s="175">
        <v>130668.73</v>
      </c>
      <c r="D22" s="175">
        <v>3006</v>
      </c>
      <c r="E22" s="32">
        <f t="shared" si="0"/>
        <v>133674.72999999998</v>
      </c>
      <c r="G22" s="174" t="s">
        <v>14</v>
      </c>
      <c r="H22" s="175">
        <v>9333.87</v>
      </c>
      <c r="I22" s="175">
        <v>0</v>
      </c>
      <c r="J22" s="32">
        <f t="shared" si="1"/>
        <v>9333.87</v>
      </c>
    </row>
    <row r="23" spans="2:10" ht="15.75">
      <c r="B23" s="174" t="s">
        <v>15</v>
      </c>
      <c r="C23" s="175">
        <v>121139.15</v>
      </c>
      <c r="D23" s="175">
        <v>3006</v>
      </c>
      <c r="E23" s="32">
        <f t="shared" si="0"/>
        <v>124145.15</v>
      </c>
      <c r="G23" s="174" t="s">
        <v>15</v>
      </c>
      <c r="H23" s="175">
        <v>8902.31</v>
      </c>
      <c r="I23" s="175">
        <v>0</v>
      </c>
      <c r="J23" s="32">
        <f t="shared" si="1"/>
        <v>8902.31</v>
      </c>
    </row>
    <row r="24" spans="2:10" ht="15.75">
      <c r="B24" s="174" t="s">
        <v>297</v>
      </c>
      <c r="C24" s="175">
        <v>70898.65</v>
      </c>
      <c r="D24" s="175">
        <v>0</v>
      </c>
      <c r="E24" s="32">
        <f t="shared" si="0"/>
        <v>70898.65</v>
      </c>
      <c r="G24" s="174" t="s">
        <v>297</v>
      </c>
      <c r="H24" s="175">
        <v>8902.31</v>
      </c>
      <c r="I24" s="175">
        <v>0</v>
      </c>
      <c r="J24" s="32">
        <f t="shared" si="1"/>
        <v>8902.31</v>
      </c>
    </row>
    <row r="25" spans="2:10" ht="15.75">
      <c r="B25" s="177" t="s">
        <v>35</v>
      </c>
      <c r="C25" s="30">
        <f>SUM(C12:C24)</f>
        <v>1729187.0899999999</v>
      </c>
      <c r="D25" s="30">
        <f>SUM(D12:D24)</f>
        <v>36072</v>
      </c>
      <c r="E25" s="30">
        <f>SUM(E12:E24)</f>
        <v>1765259.0899999999</v>
      </c>
      <c r="G25" s="177" t="s">
        <v>35</v>
      </c>
      <c r="H25" s="30">
        <f>SUM(H12:H24)</f>
        <v>117585.59</v>
      </c>
      <c r="I25" s="30">
        <f>SUM(I12:I24)</f>
        <v>0</v>
      </c>
      <c r="J25" s="30">
        <f>SUM(J12:J24)</f>
        <v>117585.59</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2285403.88</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2285403.88</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1846772.59</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438631.29</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2285403.88</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6012.7</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6012.7</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6012.7</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6012.7</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6012.7</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6012.7</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6012.7</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6012.7</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6012.7</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6012.7</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6012.7</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6012.7</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484/2012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484/2012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484/2012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484/2012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484/2012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484/2012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484/2012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484/2012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484/2012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484/2012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484/2012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484/2012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 0/</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66132</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66132</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66132</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66132</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66132</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66132</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66132</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66132</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66132</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66132</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66132</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66132</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1846772.59</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3006.35</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3006.35</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3006.35</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3006.35</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3006.35</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3006.35</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3006.35</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3006.35</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3006.35</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3006.35</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3006.35</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3006.35</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485/2012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485/2012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485/2012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485/2012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485/2012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485/2012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485/2012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485/2012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485/2012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485/2012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485/2012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485/2012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 0/</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3006</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3006</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3006</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3006</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3006</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3006</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3006</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3006</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3006</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3006</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3006</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3006</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MURILO ALEXANDRE DE ALMEIDA</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f>'08'!D10</f>
        <v>0</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51424070416</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TRAVESSA MANOEL MANISOBA,N°567,SANTA ROSA, FLORESTA-PE</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42005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EZIUDA MARIA DE SOUSA</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EZIUDA_MARIA@HOTMAIL.COM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8738461186</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7549.63</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7549.63</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7915.92</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8353.46</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8792.43</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7549.63</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7549.63</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7549.63</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7549.63</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7659.51</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8091.07</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7659.51</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8902.31</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830.47</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830.47</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870.76</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918.89</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967.17</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830.47</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830.47</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830.47</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830.47</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842.55</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890.02</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842.55</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979.25</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830.47</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830.47</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870.76</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918.89</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967.17</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830.47</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830.47</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830.47</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830.47</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842.55</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890.02</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842.55</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979.25</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830.47</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830.47</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870.76</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918.89</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967.17</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830.47</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830.47</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830.47</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830.47</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842.55</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890.02</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842.55</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979.25</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7549.63</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7549.63</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7915.92</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8353.46</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8792.43</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7549.63</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7549.63</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7549.63</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7549.63</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7659.51</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8091.07</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7659.51</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8902.31</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830.47</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830.47</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870.76</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918.89</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967.17</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830.47</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830.47</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830.47</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830.47</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842.55</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890.02</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842.55</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979.25</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830.47</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830.47</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870.76</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918.89</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967.17</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830.47</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830.47</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830.47</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830.47</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842.55</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890.02</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842.55</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979.25</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58.32</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58.32</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58.32</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58.32</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58.32</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58.32</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58.32</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58.32</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58.32</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58.32</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58.32</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772.15</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772.15</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870.76</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860.5699999999999</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908.8499999999999</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772.15</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772.15</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772.15</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772.15</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784.2299999999999</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831.6999999999999</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784.2299999999999</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979.25</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355, de 39371</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0</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11</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f>'09'!F15</f>
        <v>10</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139596.86</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140238.21</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142009.9</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141581.02</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141203.44</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140122.81</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140157.4</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140387.04</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140778.35</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140405.44</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130668.73</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121139.15</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70898.65</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12422.02</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12539.12</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12641.96</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13211.59</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13160.37</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13005.35</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13037.74</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13056.12</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13109.28</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13073.7</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12195.6</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11251.55</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6316.59</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12422.02</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12539.12</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12641.96</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13211.59</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13160.37</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13005.35</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13037.74</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13056.12</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13109.28</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13073.7</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12195.6</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11251.55</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6316.59</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12422.02</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12539.12</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12641.96</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13211.59</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13160.37</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13005.35</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13037.74</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13056.12</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13109.28</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13073.7</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12195.6</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11251.55</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6316.59</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139596.86</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140238.21</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142009.9</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141581.02</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141203.44</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140122.81</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140157.4</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140387.04</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140778.35</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140405.44</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130668.73</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121139.15</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70898.65</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30711.3</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30852.4</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31242.17</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31147.82</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31064.74</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30827.01</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30834.62</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30885.14</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30971.23</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30889.19</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28747.14</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26650.63</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15597.69</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30711.3</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30852.4</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31242.17</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31147.82</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31064.74</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30827.01</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30834.62</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30885.14</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30971.23</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30889.19</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28747.14</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26650.63</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15597.69</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612.36</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612.36</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612.36</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612.36</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612.36</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612.36</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612.36</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612.36</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554.04</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624.57</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532.35</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469.29</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30098.94</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30240.04</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30629.809999999998</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30535.46</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30452.38</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30214.649999999998</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30222.26</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30272.78</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30417.19</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30264.62</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28214.79</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26181.34</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15597.69</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14.91</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139596.86</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140238.21</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142009.99</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141581.02</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141203.44</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140122.81</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140157.4</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140387.04</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140778.35</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140405.44</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130668.73</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121139.15</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70898.65</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3006</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3006</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3006</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3006</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3006</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3006</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3006</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3006</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3006</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3006</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3006</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3006</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8792.43</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8792.43</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9158.72</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9596.26</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10035.23</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8792.43</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8792.43</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8792.43</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8792.43</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8902.31</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9333.87</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8902.31</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8902.31</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6" stopIfTrue="1">
      <formula>AND(#REF!&lt;&gt;"x",J16&lt;&gt;E332)</formula>
    </cfRule>
  </conditionalFormatting>
  <conditionalFormatting sqref="K77:K102 K133:K145">
    <cfRule type="expression" priority="99" dxfId="56" stopIfTrue="1">
      <formula>AND(#REF!&lt;&gt;"x",K77&lt;&gt;E393)</formula>
    </cfRule>
  </conditionalFormatting>
  <conditionalFormatting sqref="J220:K238 J280:K318 J146:J158">
    <cfRule type="expression" priority="100" dxfId="56" stopIfTrue="1">
      <formula>AND(#REF!&lt;&gt;"x",J146&lt;&gt;E475)</formula>
    </cfRule>
  </conditionalFormatting>
  <conditionalFormatting sqref="J5:K15">
    <cfRule type="expression" priority="101" dxfId="56" stopIfTrue="1">
      <formula>AND(#REF!&lt;&gt;"x",J5&lt;&gt;E322)</formula>
    </cfRule>
  </conditionalFormatting>
  <conditionalFormatting sqref="K16">
    <cfRule type="expression" priority="1" dxfId="5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3" t="s">
        <v>34</v>
      </c>
      <c r="C3" s="183"/>
    </row>
    <row r="4" spans="2:3" ht="15.75">
      <c r="B4" s="183" t="s">
        <v>1220</v>
      </c>
      <c r="C4" s="183"/>
    </row>
    <row r="6" spans="2:3" ht="57" customHeight="1" thickBot="1">
      <c r="B6" s="184" t="s">
        <v>539</v>
      </c>
      <c r="C6" s="184"/>
    </row>
    <row r="7" spans="2:3" ht="27" customHeight="1" thickBot="1" thickTop="1">
      <c r="B7" s="181" t="s">
        <v>587</v>
      </c>
      <c r="C7" s="182"/>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1661</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6" t="str">
        <f>"APLICATIVO DE INFORMAÇÕES MUNICIPAIS ESTRUTURADAS "&amp;BDValores!E2&amp;" - PRESTAÇÃO DE CONTAS DA CÂMARA MUNICIPAL"</f>
        <v>APLICATIVO DE INFORMAÇÕES MUNICIPAIS ESTRUTURADAS 2016 - PRESTAÇÃO DE CONTAS DA CÂMARA MUNICIPAL</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s="7" customFormat="1" ht="18.75" customHeight="1">
      <c r="A3" s="15"/>
      <c r="B3" s="185" t="str">
        <f>IF(SUM!$G$3="","","CÂMARA MUNICIPAL - "&amp;UPPER(SUM!G3))</f>
        <v>CÂMARA MUNICIPAL - FLORESTA</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7" t="str">
        <f>UPPER(MENU!B11)</f>
        <v>01 INFORMAÇÕES INICIAIS</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row>
    <row r="7" spans="1:3" ht="12.75">
      <c r="A7" s="39"/>
      <c r="B7" s="40"/>
      <c r="C7" s="41"/>
    </row>
    <row r="8" spans="1:3" ht="12.75">
      <c r="A8" s="39"/>
      <c r="B8" s="40"/>
      <c r="C8" s="41"/>
    </row>
    <row r="9" spans="1:22" ht="12.75">
      <c r="A9" s="39"/>
      <c r="B9" s="41"/>
      <c r="C9" s="39" t="s">
        <v>485</v>
      </c>
      <c r="D9" s="41"/>
      <c r="E9" s="42"/>
      <c r="F9" s="190" t="s">
        <v>1663</v>
      </c>
      <c r="G9" s="190"/>
      <c r="H9" s="190"/>
      <c r="I9" s="190"/>
      <c r="J9" s="190"/>
      <c r="K9" s="190"/>
      <c r="L9" s="190"/>
      <c r="M9" s="190"/>
      <c r="N9" s="190"/>
      <c r="O9" s="190"/>
      <c r="P9" s="190"/>
      <c r="Q9" s="190"/>
      <c r="R9" s="190"/>
      <c r="S9" s="190"/>
      <c r="T9" s="190"/>
      <c r="U9" s="190"/>
      <c r="V9" s="190"/>
    </row>
    <row r="10" spans="1:22" ht="12.75">
      <c r="A10" s="39"/>
      <c r="B10" s="41"/>
      <c r="C10" s="39" t="s">
        <v>26</v>
      </c>
      <c r="D10" s="41"/>
      <c r="E10" s="42"/>
      <c r="F10" s="191" t="s">
        <v>1664</v>
      </c>
      <c r="G10" s="190"/>
      <c r="H10" s="190"/>
      <c r="I10" s="190"/>
      <c r="J10" s="190"/>
      <c r="K10" s="190"/>
      <c r="L10" s="190"/>
      <c r="M10" s="190"/>
      <c r="N10" s="190"/>
      <c r="O10" s="190"/>
      <c r="P10" s="190"/>
      <c r="Q10" s="190"/>
      <c r="R10" s="190"/>
      <c r="S10" s="190"/>
      <c r="T10" s="190"/>
      <c r="U10" s="190"/>
      <c r="V10" s="190"/>
    </row>
    <row r="11" spans="1:11" ht="12.75">
      <c r="A11" s="39"/>
      <c r="B11" s="41"/>
      <c r="C11" s="39" t="s">
        <v>27</v>
      </c>
      <c r="D11" s="41"/>
      <c r="E11" s="42"/>
      <c r="F11" s="190">
        <v>8738461186</v>
      </c>
      <c r="G11" s="190"/>
      <c r="H11" s="190"/>
      <c r="I11" s="190"/>
      <c r="J11" s="190"/>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6" t="str">
        <f>"APLICATIVO DE INFORMAÇÕES MUNICIPAIS ESTRUTURADAS "&amp;BDValores!E2&amp;" - PRESTAÇÃO DE CONTAS DA CÂMARA MUNICIPAL"</f>
        <v>APLICATIVO DE INFORMAÇÕES MUNICIPAIS ESTRUTURADAS 2016 - PRESTAÇÃO DE CONTAS DA CÂMARA MUNICIPAL</v>
      </c>
      <c r="C2" s="186"/>
      <c r="D2" s="186"/>
      <c r="E2" s="86"/>
      <c r="F2" s="86"/>
      <c r="G2" s="86"/>
      <c r="H2" s="6"/>
      <c r="I2" s="6"/>
    </row>
    <row r="3" spans="2:9" s="7" customFormat="1" ht="18.75">
      <c r="B3" s="192" t="str">
        <f>IF(SUM!$G$3="","","CÂMARA MUNICIPAL - "&amp;UPPER(SUM!G3))</f>
        <v>CÂMARA MUNICIPAL - FLORESTA</v>
      </c>
      <c r="C3" s="192"/>
      <c r="D3" s="192"/>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3" t="str">
        <f>UPPER(MENU!B12)</f>
        <v>02 GASTO COM FOLHA DE PAGAMENTO</v>
      </c>
      <c r="C7" s="193"/>
      <c r="D7" s="193"/>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c r="E12" s="26"/>
      <c r="F12" s="26"/>
    </row>
    <row r="13" spans="1:6" s="27" customFormat="1" ht="15.75">
      <c r="A13" s="22"/>
      <c r="B13" s="49" t="s">
        <v>542</v>
      </c>
      <c r="D13" s="180">
        <v>1846772.59</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2016 - PRESTAÇÃO DE CONTAS DA CÂMARA MUNICIPAL</v>
      </c>
      <c r="C2" s="186"/>
      <c r="D2" s="186"/>
      <c r="E2" s="186"/>
      <c r="F2" s="186"/>
      <c r="G2" s="186"/>
      <c r="H2" s="186"/>
    </row>
    <row r="3" spans="2:8" s="7" customFormat="1" ht="18.75" customHeight="1">
      <c r="B3" s="194" t="str">
        <f>IF(SUM!$G$3="","","CÂMARA MUNICIPAL - "&amp;UPPER(SUM!G3))</f>
        <v>CÂMARA MUNICIPAL - FLORESTA</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UPPER(MENU!B13)</f>
        <v>03 SUBSÍDIO FIXADO - AGENTES POLÍTICOS</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484</v>
      </c>
      <c r="G10" s="105">
        <v>2012</v>
      </c>
      <c r="H10" s="52">
        <v>6012.7</v>
      </c>
      <c r="I10" s="5"/>
      <c r="J10" s="5"/>
      <c r="L10" s="103" t="s">
        <v>503</v>
      </c>
    </row>
    <row r="11" spans="2:12" ht="15.75">
      <c r="B11" s="55" t="s">
        <v>285</v>
      </c>
      <c r="C11" s="56" t="s">
        <v>5</v>
      </c>
      <c r="D11" s="58" t="s">
        <v>544</v>
      </c>
      <c r="E11" s="62" t="s">
        <v>503</v>
      </c>
      <c r="F11" s="104">
        <v>484</v>
      </c>
      <c r="G11" s="105">
        <v>2012</v>
      </c>
      <c r="H11" s="52">
        <v>6012.7</v>
      </c>
      <c r="I11" s="5"/>
      <c r="J11" s="5"/>
      <c r="L11" s="102" t="s">
        <v>504</v>
      </c>
    </row>
    <row r="12" spans="2:12" ht="15.75">
      <c r="B12" s="55" t="s">
        <v>286</v>
      </c>
      <c r="C12" s="56" t="s">
        <v>6</v>
      </c>
      <c r="D12" s="58" t="s">
        <v>544</v>
      </c>
      <c r="E12" s="62" t="s">
        <v>503</v>
      </c>
      <c r="F12" s="104">
        <v>484</v>
      </c>
      <c r="G12" s="105">
        <v>2012</v>
      </c>
      <c r="H12" s="52">
        <v>6012.7</v>
      </c>
      <c r="I12" s="5"/>
      <c r="J12" s="5"/>
      <c r="L12" s="102" t="s">
        <v>505</v>
      </c>
    </row>
    <row r="13" spans="2:12" ht="15.75">
      <c r="B13" s="55" t="s">
        <v>287</v>
      </c>
      <c r="C13" s="56" t="s">
        <v>7</v>
      </c>
      <c r="D13" s="58" t="s">
        <v>544</v>
      </c>
      <c r="E13" s="62" t="s">
        <v>503</v>
      </c>
      <c r="F13" s="104">
        <v>484</v>
      </c>
      <c r="G13" s="105">
        <v>2012</v>
      </c>
      <c r="H13" s="52">
        <v>6012.7</v>
      </c>
      <c r="I13" s="5"/>
      <c r="J13" s="5"/>
      <c r="L13" s="102" t="s">
        <v>506</v>
      </c>
    </row>
    <row r="14" spans="2:10" ht="15.75">
      <c r="B14" s="55" t="s">
        <v>288</v>
      </c>
      <c r="C14" s="56" t="s">
        <v>8</v>
      </c>
      <c r="D14" s="58" t="s">
        <v>544</v>
      </c>
      <c r="E14" s="62" t="s">
        <v>503</v>
      </c>
      <c r="F14" s="104">
        <v>484</v>
      </c>
      <c r="G14" s="105">
        <v>2012</v>
      </c>
      <c r="H14" s="52">
        <v>6012.7</v>
      </c>
      <c r="I14" s="5"/>
      <c r="J14" s="5"/>
    </row>
    <row r="15" spans="2:10" ht="15.75">
      <c r="B15" s="55" t="s">
        <v>289</v>
      </c>
      <c r="C15" s="56" t="s">
        <v>9</v>
      </c>
      <c r="D15" s="58" t="s">
        <v>544</v>
      </c>
      <c r="E15" s="62" t="s">
        <v>503</v>
      </c>
      <c r="F15" s="104">
        <v>484</v>
      </c>
      <c r="G15" s="105">
        <v>2012</v>
      </c>
      <c r="H15" s="52">
        <v>6012.7</v>
      </c>
      <c r="I15" s="5"/>
      <c r="J15" s="5"/>
    </row>
    <row r="16" spans="2:10" ht="15.75">
      <c r="B16" s="55" t="s">
        <v>290</v>
      </c>
      <c r="C16" s="56" t="s">
        <v>10</v>
      </c>
      <c r="D16" s="58" t="s">
        <v>544</v>
      </c>
      <c r="E16" s="62" t="s">
        <v>503</v>
      </c>
      <c r="F16" s="104">
        <v>484</v>
      </c>
      <c r="G16" s="105">
        <v>2012</v>
      </c>
      <c r="H16" s="52">
        <v>6012.7</v>
      </c>
      <c r="I16" s="5"/>
      <c r="J16" s="5"/>
    </row>
    <row r="17" spans="2:10" ht="15.75">
      <c r="B17" s="55" t="s">
        <v>291</v>
      </c>
      <c r="C17" s="56" t="s">
        <v>11</v>
      </c>
      <c r="D17" s="58" t="s">
        <v>544</v>
      </c>
      <c r="E17" s="62" t="s">
        <v>503</v>
      </c>
      <c r="F17" s="104">
        <v>484</v>
      </c>
      <c r="G17" s="105">
        <v>2012</v>
      </c>
      <c r="H17" s="52">
        <v>6012.7</v>
      </c>
      <c r="I17" s="5"/>
      <c r="J17" s="5"/>
    </row>
    <row r="18" spans="2:10" ht="15.75">
      <c r="B18" s="55" t="s">
        <v>292</v>
      </c>
      <c r="C18" s="56" t="s">
        <v>12</v>
      </c>
      <c r="D18" s="58" t="s">
        <v>544</v>
      </c>
      <c r="E18" s="62" t="s">
        <v>503</v>
      </c>
      <c r="F18" s="104">
        <v>484</v>
      </c>
      <c r="G18" s="105">
        <v>2012</v>
      </c>
      <c r="H18" s="52">
        <v>6012.7</v>
      </c>
      <c r="I18" s="5"/>
      <c r="J18" s="5"/>
    </row>
    <row r="19" spans="2:10" ht="15.75">
      <c r="B19" s="55" t="s">
        <v>293</v>
      </c>
      <c r="C19" s="56" t="s">
        <v>13</v>
      </c>
      <c r="D19" s="58" t="s">
        <v>544</v>
      </c>
      <c r="E19" s="62" t="s">
        <v>503</v>
      </c>
      <c r="F19" s="104">
        <v>484</v>
      </c>
      <c r="G19" s="105">
        <v>2012</v>
      </c>
      <c r="H19" s="52">
        <v>6012.7</v>
      </c>
      <c r="I19" s="5"/>
      <c r="J19" s="5"/>
    </row>
    <row r="20" spans="2:10" ht="15.75">
      <c r="B20" s="55" t="s">
        <v>294</v>
      </c>
      <c r="C20" s="56" t="s">
        <v>14</v>
      </c>
      <c r="D20" s="58" t="s">
        <v>544</v>
      </c>
      <c r="E20" s="62" t="s">
        <v>503</v>
      </c>
      <c r="F20" s="104">
        <v>484</v>
      </c>
      <c r="G20" s="105">
        <v>2012</v>
      </c>
      <c r="H20" s="52">
        <v>6012.7</v>
      </c>
      <c r="I20" s="5"/>
      <c r="J20" s="5"/>
    </row>
    <row r="21" spans="2:10" ht="15.75">
      <c r="B21" s="55" t="s">
        <v>295</v>
      </c>
      <c r="C21" s="56" t="s">
        <v>15</v>
      </c>
      <c r="D21" s="58" t="s">
        <v>544</v>
      </c>
      <c r="E21" s="62" t="s">
        <v>503</v>
      </c>
      <c r="F21" s="104">
        <v>484</v>
      </c>
      <c r="G21" s="105">
        <v>2012</v>
      </c>
      <c r="H21" s="52">
        <v>6012.7</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2016 - PRESTAÇÃO DE CONTAS DA CÂMARA MUNICIPAL</v>
      </c>
      <c r="C2" s="186"/>
      <c r="D2" s="186"/>
      <c r="E2" s="186"/>
    </row>
    <row r="3" spans="2:5" s="7" customFormat="1" ht="18.75" customHeight="1">
      <c r="B3" s="194" t="str">
        <f>IF(SUM!$G$3="","","CÂMARA MUNICIPAL - "&amp;UPPER(SUM!G3))</f>
        <v>CÂMARA MUNICIPAL - FLORESTA</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UPPER(MENU!B14)</f>
        <v>04 SUBSÍDIO PAGO - AGENTES POLÍTICOS</v>
      </c>
      <c r="C6" s="195"/>
      <c r="D6" s="195"/>
      <c r="E6" s="195"/>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66132</v>
      </c>
      <c r="F10" s="5"/>
      <c r="G10" s="5"/>
      <c r="I10" s="103" t="s">
        <v>503</v>
      </c>
    </row>
    <row r="11" spans="2:9" ht="15.75">
      <c r="B11" s="55" t="s">
        <v>285</v>
      </c>
      <c r="C11" s="56" t="s">
        <v>5</v>
      </c>
      <c r="D11" s="63" t="s">
        <v>547</v>
      </c>
      <c r="E11" s="52">
        <v>66132</v>
      </c>
      <c r="F11" s="5"/>
      <c r="G11" s="5"/>
      <c r="I11" s="102" t="s">
        <v>504</v>
      </c>
    </row>
    <row r="12" spans="2:9" ht="15.75">
      <c r="B12" s="55" t="s">
        <v>286</v>
      </c>
      <c r="C12" s="56" t="s">
        <v>6</v>
      </c>
      <c r="D12" s="63" t="s">
        <v>547</v>
      </c>
      <c r="E12" s="52">
        <v>66132</v>
      </c>
      <c r="F12" s="5"/>
      <c r="G12" s="5"/>
      <c r="I12" s="102" t="s">
        <v>505</v>
      </c>
    </row>
    <row r="13" spans="2:9" ht="15.75">
      <c r="B13" s="55" t="s">
        <v>287</v>
      </c>
      <c r="C13" s="56" t="s">
        <v>7</v>
      </c>
      <c r="D13" s="63" t="s">
        <v>547</v>
      </c>
      <c r="E13" s="52">
        <v>66132</v>
      </c>
      <c r="F13" s="5"/>
      <c r="G13" s="5"/>
      <c r="I13" s="102" t="s">
        <v>506</v>
      </c>
    </row>
    <row r="14" spans="2:7" ht="15.75">
      <c r="B14" s="55" t="s">
        <v>288</v>
      </c>
      <c r="C14" s="56" t="s">
        <v>8</v>
      </c>
      <c r="D14" s="63" t="s">
        <v>547</v>
      </c>
      <c r="E14" s="52">
        <v>66132</v>
      </c>
      <c r="F14" s="5"/>
      <c r="G14" s="5"/>
    </row>
    <row r="15" spans="2:7" ht="15.75">
      <c r="B15" s="55" t="s">
        <v>289</v>
      </c>
      <c r="C15" s="56" t="s">
        <v>9</v>
      </c>
      <c r="D15" s="63" t="s">
        <v>547</v>
      </c>
      <c r="E15" s="52">
        <v>66132</v>
      </c>
      <c r="F15" s="5"/>
      <c r="G15" s="5"/>
    </row>
    <row r="16" spans="2:7" ht="15.75">
      <c r="B16" s="55" t="s">
        <v>290</v>
      </c>
      <c r="C16" s="56" t="s">
        <v>10</v>
      </c>
      <c r="D16" s="63" t="s">
        <v>547</v>
      </c>
      <c r="E16" s="52">
        <v>66132</v>
      </c>
      <c r="F16" s="5"/>
      <c r="G16" s="5"/>
    </row>
    <row r="17" spans="2:7" ht="15.75">
      <c r="B17" s="55" t="s">
        <v>291</v>
      </c>
      <c r="C17" s="56" t="s">
        <v>11</v>
      </c>
      <c r="D17" s="63" t="s">
        <v>547</v>
      </c>
      <c r="E17" s="52">
        <v>66132</v>
      </c>
      <c r="F17" s="5"/>
      <c r="G17" s="5"/>
    </row>
    <row r="18" spans="2:7" ht="15.75">
      <c r="B18" s="55" t="s">
        <v>292</v>
      </c>
      <c r="C18" s="56" t="s">
        <v>12</v>
      </c>
      <c r="D18" s="63" t="s">
        <v>547</v>
      </c>
      <c r="E18" s="52">
        <v>66132</v>
      </c>
      <c r="F18" s="5"/>
      <c r="G18" s="5"/>
    </row>
    <row r="19" spans="2:7" ht="15.75">
      <c r="B19" s="55" t="s">
        <v>293</v>
      </c>
      <c r="C19" s="56" t="s">
        <v>13</v>
      </c>
      <c r="D19" s="63" t="s">
        <v>547</v>
      </c>
      <c r="E19" s="52">
        <v>66132</v>
      </c>
      <c r="F19" s="5"/>
      <c r="G19" s="5"/>
    </row>
    <row r="20" spans="2:7" ht="15.75">
      <c r="B20" s="55" t="s">
        <v>294</v>
      </c>
      <c r="C20" s="56" t="s">
        <v>14</v>
      </c>
      <c r="D20" s="63" t="s">
        <v>547</v>
      </c>
      <c r="E20" s="52">
        <v>66132</v>
      </c>
      <c r="F20" s="5"/>
      <c r="G20" s="5"/>
    </row>
    <row r="21" spans="2:7" ht="15.75">
      <c r="B21" s="55" t="s">
        <v>295</v>
      </c>
      <c r="C21" s="56" t="s">
        <v>15</v>
      </c>
      <c r="D21" s="63" t="s">
        <v>547</v>
      </c>
      <c r="E21" s="52">
        <v>66132</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2016 - PRESTAÇÃO DE CONTAS DA CÂMARA MUNICIPAL</v>
      </c>
      <c r="C2" s="186"/>
      <c r="D2" s="186"/>
      <c r="E2" s="186"/>
      <c r="F2" s="186"/>
      <c r="G2" s="186"/>
      <c r="H2" s="186"/>
    </row>
    <row r="3" spans="2:8" s="7" customFormat="1" ht="18.75" customHeight="1">
      <c r="B3" s="194" t="str">
        <f>IF(SUM!$G$3="","","CÂMARA MUNICIPAL - "&amp;UPPER(SUM!G3))</f>
        <v>CÂMARA MUNICIPAL - FLORESTA</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UPPER(MENU!B15)</f>
        <v>05 VERBA DE REPRESENTAÇÃO DO PRESIDENTE DA CÂMARA - VALOR FIXADO</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485</v>
      </c>
      <c r="G10" s="105">
        <v>2012</v>
      </c>
      <c r="H10" s="52">
        <v>3006.35</v>
      </c>
      <c r="I10" s="5"/>
      <c r="J10" s="5"/>
      <c r="L10" s="103" t="s">
        <v>503</v>
      </c>
    </row>
    <row r="11" spans="2:12" ht="15.75">
      <c r="B11" s="55" t="s">
        <v>285</v>
      </c>
      <c r="C11" s="56" t="s">
        <v>5</v>
      </c>
      <c r="D11" s="58" t="s">
        <v>548</v>
      </c>
      <c r="E11" s="62" t="s">
        <v>503</v>
      </c>
      <c r="F11" s="104">
        <v>485</v>
      </c>
      <c r="G11" s="105">
        <v>2012</v>
      </c>
      <c r="H11" s="52">
        <v>3006.35</v>
      </c>
      <c r="I11" s="5"/>
      <c r="J11" s="5"/>
      <c r="L11" s="102" t="s">
        <v>504</v>
      </c>
    </row>
    <row r="12" spans="2:12" ht="15.75">
      <c r="B12" s="55" t="s">
        <v>286</v>
      </c>
      <c r="C12" s="56" t="s">
        <v>6</v>
      </c>
      <c r="D12" s="58" t="s">
        <v>548</v>
      </c>
      <c r="E12" s="62" t="s">
        <v>503</v>
      </c>
      <c r="F12" s="104">
        <v>485</v>
      </c>
      <c r="G12" s="105">
        <v>2012</v>
      </c>
      <c r="H12" s="52">
        <v>3006.35</v>
      </c>
      <c r="I12" s="5"/>
      <c r="J12" s="5"/>
      <c r="L12" s="102" t="s">
        <v>505</v>
      </c>
    </row>
    <row r="13" spans="2:12" ht="15.75">
      <c r="B13" s="55" t="s">
        <v>287</v>
      </c>
      <c r="C13" s="56" t="s">
        <v>7</v>
      </c>
      <c r="D13" s="58" t="s">
        <v>548</v>
      </c>
      <c r="E13" s="62" t="s">
        <v>503</v>
      </c>
      <c r="F13" s="104">
        <v>485</v>
      </c>
      <c r="G13" s="105">
        <v>2012</v>
      </c>
      <c r="H13" s="52">
        <v>3006.35</v>
      </c>
      <c r="I13" s="5"/>
      <c r="J13" s="5"/>
      <c r="L13" s="102" t="s">
        <v>506</v>
      </c>
    </row>
    <row r="14" spans="2:10" ht="15.75">
      <c r="B14" s="55" t="s">
        <v>288</v>
      </c>
      <c r="C14" s="56" t="s">
        <v>8</v>
      </c>
      <c r="D14" s="58" t="s">
        <v>548</v>
      </c>
      <c r="E14" s="62" t="s">
        <v>503</v>
      </c>
      <c r="F14" s="104">
        <v>485</v>
      </c>
      <c r="G14" s="105">
        <v>2012</v>
      </c>
      <c r="H14" s="52">
        <v>3006.35</v>
      </c>
      <c r="I14" s="5"/>
      <c r="J14" s="5"/>
    </row>
    <row r="15" spans="2:10" ht="15.75">
      <c r="B15" s="55" t="s">
        <v>289</v>
      </c>
      <c r="C15" s="56" t="s">
        <v>9</v>
      </c>
      <c r="D15" s="58" t="s">
        <v>548</v>
      </c>
      <c r="E15" s="62" t="s">
        <v>503</v>
      </c>
      <c r="F15" s="104">
        <v>485</v>
      </c>
      <c r="G15" s="105">
        <v>2012</v>
      </c>
      <c r="H15" s="52">
        <v>3006.35</v>
      </c>
      <c r="I15" s="5"/>
      <c r="J15" s="5"/>
    </row>
    <row r="16" spans="2:10" ht="15.75">
      <c r="B16" s="55" t="s">
        <v>290</v>
      </c>
      <c r="C16" s="56" t="s">
        <v>10</v>
      </c>
      <c r="D16" s="58" t="s">
        <v>548</v>
      </c>
      <c r="E16" s="62" t="s">
        <v>503</v>
      </c>
      <c r="F16" s="104">
        <v>485</v>
      </c>
      <c r="G16" s="105">
        <v>2012</v>
      </c>
      <c r="H16" s="52">
        <v>3006.35</v>
      </c>
      <c r="I16" s="5"/>
      <c r="J16" s="5"/>
    </row>
    <row r="17" spans="2:10" ht="15.75">
      <c r="B17" s="55" t="s">
        <v>291</v>
      </c>
      <c r="C17" s="56" t="s">
        <v>11</v>
      </c>
      <c r="D17" s="58" t="s">
        <v>548</v>
      </c>
      <c r="E17" s="62" t="s">
        <v>503</v>
      </c>
      <c r="F17" s="104">
        <v>485</v>
      </c>
      <c r="G17" s="105">
        <v>2012</v>
      </c>
      <c r="H17" s="52">
        <v>3006.35</v>
      </c>
      <c r="I17" s="5"/>
      <c r="J17" s="5"/>
    </row>
    <row r="18" spans="2:10" ht="15.75">
      <c r="B18" s="55" t="s">
        <v>292</v>
      </c>
      <c r="C18" s="56" t="s">
        <v>12</v>
      </c>
      <c r="D18" s="58" t="s">
        <v>548</v>
      </c>
      <c r="E18" s="62" t="s">
        <v>503</v>
      </c>
      <c r="F18" s="104">
        <v>485</v>
      </c>
      <c r="G18" s="105">
        <v>2012</v>
      </c>
      <c r="H18" s="52">
        <v>3006.35</v>
      </c>
      <c r="I18" s="5"/>
      <c r="J18" s="5"/>
    </row>
    <row r="19" spans="2:10" ht="15.75">
      <c r="B19" s="55" t="s">
        <v>293</v>
      </c>
      <c r="C19" s="56" t="s">
        <v>13</v>
      </c>
      <c r="D19" s="58" t="s">
        <v>548</v>
      </c>
      <c r="E19" s="62" t="s">
        <v>503</v>
      </c>
      <c r="F19" s="104">
        <v>485</v>
      </c>
      <c r="G19" s="105">
        <v>2012</v>
      </c>
      <c r="H19" s="52">
        <v>3006.35</v>
      </c>
      <c r="I19" s="5"/>
      <c r="J19" s="5"/>
    </row>
    <row r="20" spans="2:10" ht="15.75">
      <c r="B20" s="55" t="s">
        <v>294</v>
      </c>
      <c r="C20" s="56" t="s">
        <v>14</v>
      </c>
      <c r="D20" s="58" t="s">
        <v>548</v>
      </c>
      <c r="E20" s="62" t="s">
        <v>503</v>
      </c>
      <c r="F20" s="104">
        <v>485</v>
      </c>
      <c r="G20" s="105">
        <v>2012</v>
      </c>
      <c r="H20" s="52">
        <v>3006.35</v>
      </c>
      <c r="I20" s="5"/>
      <c r="J20" s="5"/>
    </row>
    <row r="21" spans="2:10" ht="15.75">
      <c r="B21" s="55" t="s">
        <v>295</v>
      </c>
      <c r="C21" s="56" t="s">
        <v>15</v>
      </c>
      <c r="D21" s="58" t="s">
        <v>548</v>
      </c>
      <c r="E21" s="62" t="s">
        <v>503</v>
      </c>
      <c r="F21" s="104">
        <v>485</v>
      </c>
      <c r="G21" s="105">
        <v>2012</v>
      </c>
      <c r="H21" s="52">
        <v>3006.35</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2016 - PRESTAÇÃO DE CONTAS DA CÂMARA MUNICIPAL</v>
      </c>
      <c r="C2" s="186"/>
      <c r="D2" s="186"/>
      <c r="E2" s="186"/>
    </row>
    <row r="3" spans="2:5" s="7" customFormat="1" ht="18.75" customHeight="1">
      <c r="B3" s="194" t="str">
        <f>IF(SUM!$G$3="","","CÂMARA MUNICIPAL - "&amp;UPPER(SUM!G3))</f>
        <v>CÂMARA MUNICIPAL - FLORESTA</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UPPER(MENU!B16)</f>
        <v>06 VERBA DE REPRESENTAÇÃO DO PRESIDENTE DA CÂMARA - VALOR TOTAL PAGO</v>
      </c>
      <c r="C6" s="195"/>
      <c r="D6" s="195"/>
      <c r="E6" s="195"/>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3006</v>
      </c>
      <c r="F10" s="5"/>
      <c r="G10" s="5"/>
      <c r="I10" s="103" t="s">
        <v>503</v>
      </c>
    </row>
    <row r="11" spans="2:9" ht="15.75">
      <c r="B11" s="55" t="s">
        <v>285</v>
      </c>
      <c r="C11" s="56" t="s">
        <v>5</v>
      </c>
      <c r="D11" s="58" t="s">
        <v>548</v>
      </c>
      <c r="E11" s="52">
        <v>3006</v>
      </c>
      <c r="F11" s="5"/>
      <c r="G11" s="5"/>
      <c r="I11" s="102" t="s">
        <v>504</v>
      </c>
    </row>
    <row r="12" spans="2:9" ht="15.75">
      <c r="B12" s="55" t="s">
        <v>286</v>
      </c>
      <c r="C12" s="56" t="s">
        <v>6</v>
      </c>
      <c r="D12" s="58" t="s">
        <v>548</v>
      </c>
      <c r="E12" s="52">
        <v>3006</v>
      </c>
      <c r="F12" s="5"/>
      <c r="G12" s="5"/>
      <c r="I12" s="102" t="s">
        <v>505</v>
      </c>
    </row>
    <row r="13" spans="2:9" ht="15.75">
      <c r="B13" s="55" t="s">
        <v>287</v>
      </c>
      <c r="C13" s="56" t="s">
        <v>7</v>
      </c>
      <c r="D13" s="58" t="s">
        <v>548</v>
      </c>
      <c r="E13" s="52">
        <v>3006</v>
      </c>
      <c r="F13" s="5"/>
      <c r="G13" s="5"/>
      <c r="I13" s="102" t="s">
        <v>506</v>
      </c>
    </row>
    <row r="14" spans="2:7" ht="15.75">
      <c r="B14" s="55" t="s">
        <v>288</v>
      </c>
      <c r="C14" s="56" t="s">
        <v>8</v>
      </c>
      <c r="D14" s="58" t="s">
        <v>548</v>
      </c>
      <c r="E14" s="52">
        <v>3006</v>
      </c>
      <c r="F14" s="5"/>
      <c r="G14" s="5"/>
    </row>
    <row r="15" spans="2:7" ht="15.75">
      <c r="B15" s="55" t="s">
        <v>289</v>
      </c>
      <c r="C15" s="56" t="s">
        <v>9</v>
      </c>
      <c r="D15" s="58" t="s">
        <v>548</v>
      </c>
      <c r="E15" s="52">
        <v>3006</v>
      </c>
      <c r="F15" s="5"/>
      <c r="G15" s="5"/>
    </row>
    <row r="16" spans="2:7" ht="15.75">
      <c r="B16" s="55" t="s">
        <v>290</v>
      </c>
      <c r="C16" s="56" t="s">
        <v>10</v>
      </c>
      <c r="D16" s="58" t="s">
        <v>548</v>
      </c>
      <c r="E16" s="52">
        <v>3006</v>
      </c>
      <c r="F16" s="5"/>
      <c r="G16" s="5"/>
    </row>
    <row r="17" spans="2:7" ht="15.75">
      <c r="B17" s="55" t="s">
        <v>291</v>
      </c>
      <c r="C17" s="56" t="s">
        <v>11</v>
      </c>
      <c r="D17" s="58" t="s">
        <v>548</v>
      </c>
      <c r="E17" s="52">
        <v>3006</v>
      </c>
      <c r="F17" s="5"/>
      <c r="G17" s="5"/>
    </row>
    <row r="18" spans="2:7" ht="15.75">
      <c r="B18" s="55" t="s">
        <v>292</v>
      </c>
      <c r="C18" s="56" t="s">
        <v>12</v>
      </c>
      <c r="D18" s="58" t="s">
        <v>548</v>
      </c>
      <c r="E18" s="52">
        <v>3006</v>
      </c>
      <c r="F18" s="5"/>
      <c r="G18" s="5"/>
    </row>
    <row r="19" spans="2:7" ht="15.75">
      <c r="B19" s="55" t="s">
        <v>293</v>
      </c>
      <c r="C19" s="56" t="s">
        <v>13</v>
      </c>
      <c r="D19" s="58" t="s">
        <v>548</v>
      </c>
      <c r="E19" s="52">
        <v>3006</v>
      </c>
      <c r="F19" s="5"/>
      <c r="G19" s="5"/>
    </row>
    <row r="20" spans="2:7" ht="15.75">
      <c r="B20" s="55" t="s">
        <v>294</v>
      </c>
      <c r="C20" s="56" t="s">
        <v>14</v>
      </c>
      <c r="D20" s="58" t="s">
        <v>548</v>
      </c>
      <c r="E20" s="52">
        <v>3006</v>
      </c>
      <c r="F20" s="5"/>
      <c r="G20" s="5"/>
    </row>
    <row r="21" spans="2:7" ht="15.75">
      <c r="B21" s="55" t="s">
        <v>295</v>
      </c>
      <c r="C21" s="56" t="s">
        <v>15</v>
      </c>
      <c r="D21" s="58" t="s">
        <v>548</v>
      </c>
      <c r="E21" s="52">
        <v>3006</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cp:lastModifiedBy>
  <cp:lastPrinted>2016-03-02T12:44:26Z</cp:lastPrinted>
  <dcterms:created xsi:type="dcterms:W3CDTF">2010-03-02T11:44:00Z</dcterms:created>
  <dcterms:modified xsi:type="dcterms:W3CDTF">2017-03-20T17:35:39Z</dcterms:modified>
  <cp:category/>
  <cp:version/>
  <cp:contentType/>
  <cp:contentStatus/>
</cp:coreProperties>
</file>