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114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<sst xmlns="http://schemas.openxmlformats.org/spreadsheetml/2006/main" count="4943" uniqueCount="1629">
  <si>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</si>
  <si>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</si>
  <si>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</si>
  <si>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</si>
  <si>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</si>
  <si>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</si>
  <si>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</si>
  <si>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</si>
  <si>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</si>
  <si>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</si>
  <si>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</si>
  <si>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</si>
  <si>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</si>
  <si>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</si>
  <si>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</si>
  <si>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</si>
  <si>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</si>
  <si>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</si>
  <si>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</si>
  <si>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</si>
  <si>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</si>
  <si>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</si>
  <si>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</si>
  <si>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</si>
  <si>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</si>
  <si>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</si>
  <si>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</si>
  <si>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</si>
  <si>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</si>
  <si>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</si>
  <si>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</si>
  <si>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</si>
  <si>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</si>
  <si>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</si>
  <si>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</si>
  <si>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</si>
  <si>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</si>
  <si>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</si>
  <si>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</si>
  <si>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</si>
  <si>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</si>
  <si>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</si>
  <si>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</si>
  <si>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</si>
  <si>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</si>
  <si>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</si>
  <si>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</si>
  <si>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</si>
  <si>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</si>
  <si>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</si>
  <si>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</si>
  <si>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</si>
  <si>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</si>
  <si>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</si>
  <si>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</si>
  <si>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</si>
  <si>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</si>
  <si>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</si>
  <si>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</si>
  <si>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</si>
  <si>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</si>
  <si>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</si>
  <si>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</si>
  <si>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</si>
  <si>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</si>
  <si>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</si>
  <si>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</si>
  <si>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</si>
  <si>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</si>
  <si>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</si>
  <si>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</si>
  <si>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</si>
  <si>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</si>
  <si>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</si>
  <si>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</si>
  <si>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</si>
  <si>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</si>
  <si>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</si>
  <si>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</si>
  <si>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</si>
  <si>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</si>
  <si>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</si>
  <si>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</si>
  <si>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</si>
  <si>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</si>
  <si>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</si>
  <si>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</si>
  <si>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</si>
  <si>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</si>
  <si>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</si>
  <si>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</si>
  <si>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</si>
  <si>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</si>
  <si>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</si>
  <si>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</si>
  <si>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</si>
  <si>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</si>
  <si>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</si>
  <si>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</si>
  <si>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</si>
  <si>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</si>
  <si>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</si>
  <si>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</si>
  <si>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</si>
  <si>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</si>
  <si>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</si>
  <si>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</si>
  <si>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</si>
  <si>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</si>
  <si>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</si>
  <si>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</si>
  <si>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</si>
  <si>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</si>
  <si>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</si>
  <si>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</si>
  <si>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</si>
  <si>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</si>
  <si>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</si>
  <si>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</si>
  <si>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</si>
  <si>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</si>
  <si>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</si>
  <si>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</si>
  <si>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</si>
  <si>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</si>
  <si>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</si>
  <si>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</si>
  <si>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</si>
  <si>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</si>
  <si>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</si>
  <si>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</si>
  <si>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</si>
  <si>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</si>
  <si>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</si>
  <si>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</si>
  <si>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</si>
  <si>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</si>
  <si>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</si>
  <si>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</si>
  <si>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</si>
  <si>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</si>
  <si>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</si>
  <si>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</si>
  <si>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</si>
  <si>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</si>
  <si>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</si>
  <si>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</si>
  <si>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</si>
  <si>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</si>
  <si>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</si>
  <si>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</si>
  <si>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</si>
  <si>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</si>
  <si>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</si>
  <si>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</si>
  <si>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</si>
  <si>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</si>
  <si>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</si>
  <si>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</si>
  <si>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</si>
  <si>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</si>
  <si>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</si>
  <si>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</si>
  <si>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</si>
  <si>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</si>
  <si>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</si>
  <si>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</si>
  <si>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</si>
  <si>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</si>
  <si>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</si>
  <si>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</si>
  <si>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</si>
  <si>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</si>
  <si>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</si>
  <si>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</si>
  <si>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</si>
  <si>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</si>
  <si>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</si>
  <si>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</si>
  <si>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</si>
  <si>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</si>
  <si>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</si>
  <si>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</si>
  <si>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</si>
  <si>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</si>
  <si>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</si>
  <si>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</si>
  <si>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</si>
  <si>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</si>
  <si>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</si>
  <si>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</si>
  <si>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</si>
  <si>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</si>
  <si>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</si>
  <si>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</si>
  <si>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</si>
  <si>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</si>
  <si>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</si>
  <si>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</si>
  <si>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</si>
  <si>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</si>
  <si>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</si>
  <si>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</si>
  <si>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</si>
  <si>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</si>
  <si>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</si>
  <si>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</si>
  <si>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</si>
  <si>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</si>
  <si>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</si>
  <si>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</si>
  <si>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</si>
  <si>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</si>
  <si>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</si>
  <si>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</si>
  <si>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</si>
  <si>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</si>
  <si>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</si>
  <si>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</si>
  <si>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</si>
  <si>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</si>
  <si>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</si>
  <si>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</si>
  <si>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</si>
  <si>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</si>
  <si>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</si>
  <si>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</si>
  <si>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</si>
  <si>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</si>
  <si>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</si>
  <si>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</si>
  <si>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</si>
  <si>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</si>
  <si>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</si>
  <si>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</si>
  <si>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</si>
  <si>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</si>
  <si>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</si>
  <si>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</si>
  <si>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</si>
  <si>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</si>
  <si>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</si>
  <si>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</si>
  <si>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</si>
  <si>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</si>
  <si>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</si>
  <si>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</si>
  <si>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</si>
  <si>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</si>
  <si>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</si>
  <si>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</si>
  <si>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</si>
  <si>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</si>
  <si>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</si>
  <si>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</si>
  <si>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</si>
  <si>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</si>
  <si>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</si>
  <si>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</si>
  <si>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</si>
  <si>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</si>
  <si>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</si>
  <si>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</si>
  <si>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</si>
  <si>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</si>
  <si>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</si>
  <si>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</si>
  <si>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</si>
  <si>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</si>
  <si>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</si>
  <si>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</si>
  <si>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</si>
  <si>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</si>
  <si>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</si>
  <si>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</si>
  <si>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</si>
  <si>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</si>
  <si>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</si>
  <si>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</si>
  <si>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</si>
  <si>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</si>
  <si>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</si>
  <si>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</si>
  <si>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</si>
  <si>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</si>
  <si>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</si>
  <si>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</si>
  <si>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</si>
  <si>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</si>
  <si>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</si>
  <si>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</si>
  <si>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</si>
  <si>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</si>
  <si>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</si>
  <si>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</si>
  <si>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</si>
  <si>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</si>
  <si>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</si>
  <si>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</si>
  <si>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</si>
  <si>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</si>
  <si>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</si>
  <si>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</si>
  <si>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</si>
  <si>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</si>
  <si>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</si>
  <si>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</si>
  <si>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</si>
  <si>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</si>
  <si>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</si>
  <si>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</si>
  <si>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</si>
  <si>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</si>
  <si>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</si>
  <si>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</si>
  <si>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</si>
  <si>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</si>
  <si>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</si>
  <si>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</si>
  <si>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</si>
  <si>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</si>
  <si>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</si>
  <si>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</si>
  <si>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</si>
  <si>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</si>
  <si>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</si>
  <si>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</si>
  <si>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</si>
  <si>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</si>
  <si>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</si>
  <si>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</si>
  <si>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</si>
  <si>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</si>
  <si>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</si>
  <si>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</si>
  <si>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</si>
  <si>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</si>
  <si>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</si>
  <si>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</si>
  <si>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</si>
  <si>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</si>
  <si>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</si>
  <si>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</si>
  <si>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</si>
  <si>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</si>
  <si>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</si>
  <si>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</si>
  <si>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</si>
  <si>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</si>
  <si>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</si>
  <si>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</si>
  <si>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</si>
  <si>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</si>
  <si>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</si>
  <si>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</si>
  <si>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</si>
  <si>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</si>
  <si>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</si>
  <si>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</si>
  <si>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</si>
  <si>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</si>
  <si>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</si>
  <si>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</si>
  <si>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</si>
  <si>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</si>
  <si>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</si>
  <si>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</si>
  <si>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</si>
  <si>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</si>
  <si>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</si>
  <si>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</si>
  <si>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</si>
  <si>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</si>
  <si>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</si>
  <si>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</si>
  <si>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</si>
  <si>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</si>
  <si>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</si>
  <si>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</si>
  <si>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</si>
  <si>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</si>
  <si>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</si>
  <si>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</si>
  <si>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</si>
  <si>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</si>
  <si>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</si>
  <si>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</si>
  <si>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</si>
  <si>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</si>
  <si>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</si>
  <si>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</si>
  <si>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</si>
  <si>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</si>
  <si>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</si>
  <si>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</si>
  <si>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</si>
  <si>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</si>
  <si>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</si>
  <si>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</si>
  <si>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</si>
  <si>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</si>
  <si>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</si>
  <si>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</si>
  <si>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</si>
  <si>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</si>
  <si>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</si>
  <si>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</si>
  <si>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</si>
  <si>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</si>
  <si>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</si>
  <si>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</si>
  <si>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</si>
  <si>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</si>
  <si>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</si>
  <si>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</si>
  <si>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</si>
  <si>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</si>
  <si>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</si>
  <si>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</si>
  <si>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</si>
  <si>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</si>
  <si>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</si>
  <si>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</si>
  <si>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</si>
  <si>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</si>
  <si>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</si>
  <si>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</si>
  <si>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</si>
  <si>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</si>
  <si>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</si>
  <si>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</si>
  <si>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</si>
  <si>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</si>
  <si>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</si>
  <si>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</si>
  <si>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</si>
  <si>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</si>
  <si>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</si>
  <si>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</si>
  <si>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</si>
  <si>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</si>
  <si>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</si>
  <si>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</si>
  <si>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</si>
  <si>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</si>
  <si>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</si>
  <si>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</si>
  <si>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</si>
  <si>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</si>
  <si>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</si>
  <si>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</si>
  <si>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</si>
  <si>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</si>
  <si>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</si>
  <si>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</si>
  <si>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</si>
  <si>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</si>
  <si>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</si>
  <si>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</si>
  <si>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</si>
  <si>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</si>
  <si>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</si>
  <si>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</si>
  <si>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</si>
  <si>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</si>
  <si>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</si>
  <si>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</si>
  <si>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</si>
  <si>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</si>
  <si>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</si>
  <si>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</si>
  <si>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</si>
  <si>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</si>
  <si>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</si>
  <si>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</si>
  <si>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</si>
  <si>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</si>
  <si>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</si>
  <si>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</si>
  <si>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</si>
  <si>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</si>
  <si>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</si>
  <si>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</si>
  <si>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</si>
  <si>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</si>
  <si>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</si>
  <si>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</si>
  <si>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</si>
  <si>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</si>
  <si>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</si>
  <si>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</si>
  <si>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</si>
  <si>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</si>
  <si>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</si>
  <si>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</si>
  <si>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</si>
  <si>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</si>
  <si>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</si>
  <si>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</si>
  <si>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</si>
  <si>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</si>
  <si>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</si>
  <si>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</si>
  <si>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</si>
  <si>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</si>
  <si>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</si>
  <si>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</si>
  <si>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</si>
  <si>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</si>
  <si>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</si>
  <si>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</si>
  <si>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</si>
  <si>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</si>
  <si>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</si>
  <si>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</si>
  <si>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</si>
  <si>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</si>
  <si>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</si>
  <si>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</si>
  <si>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</si>
  <si>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</si>
  <si>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</si>
  <si>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</si>
  <si>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</si>
  <si>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</si>
  <si>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</si>
  <si>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</si>
  <si>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</si>
  <si>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</si>
  <si>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</si>
  <si>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</si>
  <si>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</si>
  <si>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</si>
  <si>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</si>
  <si>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</si>
  <si>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</si>
  <si>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</si>
  <si>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</si>
  <si>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</si>
  <si>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</si>
  <si>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</si>
  <si>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</si>
  <si>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</si>
  <si>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</si>
  <si>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</si>
  <si>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</si>
  <si>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</si>
  <si>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</si>
  <si>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</si>
  <si>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</si>
  <si>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</si>
  <si>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</si>
  <si>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</si>
  <si>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</si>
  <si>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</si>
  <si>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</si>
  <si>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</si>
  <si>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</si>
  <si>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</si>
  <si>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</si>
  <si>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</si>
  <si>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</si>
  <si>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</si>
  <si>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</si>
  <si>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</si>
  <si>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</si>
  <si>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</si>
  <si>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</si>
  <si>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</si>
  <si>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</si>
  <si>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</si>
  <si>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</si>
  <si>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</si>
  <si>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</si>
  <si>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</si>
  <si>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</si>
  <si>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</si>
  <si>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</si>
  <si>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</si>
  <si>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</si>
  <si>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</si>
  <si>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</si>
  <si>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</si>
  <si>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</si>
  <si>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</si>
  <si>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</si>
  <si>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</si>
  <si>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</si>
  <si>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</si>
  <si>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</si>
  <si>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</si>
  <si>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</si>
  <si>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</si>
  <si>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</si>
  <si>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</si>
  <si>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</si>
  <si>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</si>
  <si>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</si>
  <si>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</si>
  <si>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</si>
  <si>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</si>
  <si>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</si>
  <si>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</si>
  <si>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</si>
  <si>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</si>
  <si>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</si>
  <si>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</si>
  <si>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</si>
  <si>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</si>
  <si>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</si>
  <si>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</si>
  <si>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</si>
  <si>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</si>
  <si>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</si>
  <si>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</si>
  <si>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</si>
  <si>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</si>
  <si>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</si>
  <si>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</si>
  <si>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</si>
  <si>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</si>
  <si>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</si>
  <si>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</si>
  <si>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</si>
  <si>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</si>
  <si>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</si>
  <si>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</si>
  <si>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</si>
  <si>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</si>
  <si>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</si>
  <si>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</si>
  <si>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</si>
  <si>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</si>
  <si>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</si>
  <si>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</si>
  <si>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</si>
  <si>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</si>
  <si>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</si>
  <si>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</si>
  <si>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</si>
  <si>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</si>
  <si>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</si>
  <si>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</si>
  <si>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</si>
  <si>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</si>
  <si>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</si>
  <si>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</si>
  <si>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</si>
  <si>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</si>
  <si>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</si>
  <si>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</si>
  <si>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</si>
  <si>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</si>
  <si>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</si>
  <si>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</si>
  <si>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</si>
  <si>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</si>
  <si>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</si>
  <si>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</si>
  <si>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</si>
  <si>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</si>
  <si>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</si>
  <si>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</si>
  <si>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</si>
  <si>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</si>
  <si>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</si>
  <si>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</si>
  <si>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</si>
  <si>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</si>
  <si>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</si>
  <si>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</si>
  <si>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</si>
  <si>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</si>
  <si>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</si>
  <si>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</si>
  <si>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</si>
  <si>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</si>
  <si>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</si>
  <si>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</si>
  <si>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</si>
  <si>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</si>
  <si>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</si>
  <si>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</si>
  <si>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</si>
  <si>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</si>
  <si>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</si>
  <si>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</si>
  <si>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</si>
  <si>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</si>
  <si>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</si>
  <si>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</si>
  <si>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</si>
  <si>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</si>
  <si>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</si>
  <si>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</si>
  <si>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</si>
  <si>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</si>
  <si>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</si>
  <si>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</si>
  <si>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</si>
  <si>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</si>
  <si>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</si>
  <si>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</si>
  <si>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</si>
  <si>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</si>
  <si>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</si>
  <si>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</si>
  <si>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</si>
  <si>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</si>
  <si>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</si>
  <si>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</si>
  <si>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</si>
  <si>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</si>
  <si>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</si>
  <si>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</si>
  <si>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</si>
  <si>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</si>
  <si>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</si>
  <si>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</si>
  <si>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</si>
  <si>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</si>
  <si>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</si>
  <si>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</si>
  <si>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</si>
  <si>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</si>
  <si>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</si>
  <si>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</si>
  <si>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</si>
  <si>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</si>
  <si>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</si>
  <si>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</si>
  <si>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</si>
  <si>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</si>
  <si>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</si>
  <si>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</si>
  <si>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</si>
  <si>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</si>
  <si>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</si>
  <si>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</si>
  <si>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</si>
  <si>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</si>
  <si>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</si>
  <si>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</si>
  <si>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</si>
  <si>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</si>
  <si>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</si>
  <si>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</si>
  <si>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</si>
  <si>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</si>
  <si>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</si>
  <si>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</si>
  <si>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</si>
  <si>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</si>
  <si>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</si>
  <si>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</si>
  <si>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</si>
  <si>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</si>
  <si>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</si>
  <si>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</si>
  <si>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</si>
  <si>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</si>
  <si>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</si>
  <si>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</si>
  <si>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</si>
  <si>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</si>
  <si>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</si>
  <si>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</si>
  <si>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</si>
  <si>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</si>
  <si>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</si>
  <si>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</si>
  <si>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</si>
  <si>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</si>
  <si>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</si>
  <si>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</si>
  <si>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</si>
  <si>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</si>
  <si>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</si>
  <si>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</si>
  <si>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</si>
  <si>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</si>
  <si>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</si>
  <si>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</si>
  <si>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</si>
  <si>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</si>
  <si>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</si>
  <si>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</si>
  <si>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</si>
  <si>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</si>
  <si>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</si>
  <si>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</si>
  <si>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</si>
  <si>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</si>
  <si>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</si>
  <si>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</si>
  <si>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</si>
  <si>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</si>
  <si>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</si>
  <si>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</si>
  <si>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</si>
  <si>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</si>
  <si>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</si>
  <si>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</si>
  <si>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</si>
  <si>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</si>
  <si>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</si>
  <si>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</si>
  <si>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</si>
  <si>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</si>
  <si>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</si>
  <si>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</si>
  <si>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</si>
  <si>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</si>
  <si>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</si>
  <si>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</si>
  <si>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</si>
  <si>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</si>
  <si>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</si>
  <si>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</si>
  <si>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</si>
  <si>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</si>
  <si>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</si>
  <si>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</si>
  <si>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</si>
  <si>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</si>
  <si>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</si>
  <si>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</si>
  <si>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</si>
  <si>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</si>
  <si>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</si>
  <si>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</si>
  <si>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</si>
  <si>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</si>
  <si>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</si>
  <si>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</si>
  <si>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</si>
  <si>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</si>
  <si>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</si>
  <si>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</si>
  <si>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</si>
  <si>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</si>
  <si>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</si>
  <si>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</si>
  <si>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</si>
  <si>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</si>
  <si>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</si>
  <si>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</si>
  <si>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</si>
  <si>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</si>
  <si>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</si>
  <si>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</si>
  <si>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</si>
  <si>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</si>
  <si>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</si>
  <si>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</si>
  <si>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</si>
  <si>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</si>
  <si>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</si>
  <si>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</si>
  <si>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</si>
  <si>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</si>
  <si>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</si>
  <si>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</si>
  <si>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</si>
  <si>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</si>
  <si>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</si>
  <si>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</si>
  <si>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</si>
  <si>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</si>
  <si>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</si>
  <si>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</si>
  <si>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</si>
  <si>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</si>
  <si>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</si>
  <si>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</si>
  <si>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</si>
  <si>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</si>
  <si>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</si>
  <si>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</si>
  <si>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</si>
  <si>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</si>
  <si>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</si>
  <si>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</si>
  <si>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</si>
  <si>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</si>
  <si>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</si>
  <si>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</si>
  <si>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</si>
  <si>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</si>
  <si>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</si>
  <si>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</si>
  <si>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</si>
  <si>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</si>
  <si>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</si>
  <si>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</si>
  <si>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</si>
  <si>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</si>
  <si>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</si>
  <si>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</si>
  <si>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</si>
  <si>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</si>
  <si>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</si>
  <si>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</si>
  <si>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</si>
  <si>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</si>
  <si>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</si>
  <si>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</si>
  <si>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</si>
  <si>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</si>
  <si>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</si>
  <si>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</si>
  <si>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</si>
  <si>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</si>
  <si>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</si>
  <si>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</si>
  <si>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</si>
  <si>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</si>
  <si>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</si>
  <si>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</si>
  <si>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</si>
  <si>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</si>
  <si>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</si>
  <si>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</si>
  <si>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</si>
  <si>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</si>
  <si>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</si>
  <si>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</si>
  <si>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</si>
  <si>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</si>
  <si>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</si>
  <si>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</si>
  <si>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</si>
  <si>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</si>
  <si>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</si>
  <si>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</si>
  <si>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</si>
  <si>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</si>
  <si>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</si>
  <si>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</si>
  <si>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</si>
  <si>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</si>
  <si>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</si>
  <si>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</si>
  <si>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</si>
  <si>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</si>
  <si>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</si>
  <si>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</si>
  <si>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</si>
  <si>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</si>
  <si>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</si>
  <si>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</si>
  <si>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</si>
  <si>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</si>
  <si>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</si>
  <si>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</si>
  <si>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</si>
  <si>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</si>
  <si>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</si>
  <si>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</si>
  <si>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</si>
  <si>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</si>
  <si>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</si>
  <si>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</si>
  <si>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</si>
  <si>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</si>
  <si>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</si>
  <si>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</si>
  <si>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</si>
  <si>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</si>
  <si>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</si>
  <si>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</si>
  <si>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</si>
  <si>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</si>
  <si>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</si>
  <si>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</si>
  <si>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</si>
  <si>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</si>
  <si>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</si>
  <si>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</si>
  <si>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</si>
  <si>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</si>
  <si>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</si>
  <si>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</si>
  <si>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</si>
  <si>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</si>
  <si>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</si>
  <si>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</si>
  <si>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</si>
  <si>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</si>
  <si>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</si>
  <si>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</si>
  <si>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</si>
  <si>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</si>
  <si>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</si>
  <si>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</si>
  <si>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</si>
  <si>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</si>
  <si>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</si>
  <si>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</si>
  <si>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</si>
  <si>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</si>
  <si>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</si>
  <si>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</si>
  <si>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</si>
  <si>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</si>
  <si>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</si>
  <si>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</si>
  <si>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</si>
  <si>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</si>
  <si>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</si>
  <si>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</si>
  <si>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</si>
  <si>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</si>
  <si>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</si>
  <si>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</si>
  <si>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</si>
  <si>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</si>
  <si>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</si>
  <si>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</si>
  <si>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</si>
  <si>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</si>
  <si>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</si>
  <si>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</si>
  <si>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</si>
  <si>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</si>
  <si>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</si>
  <si>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</si>
  <si>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</si>
  <si>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</si>
  <si>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</si>
  <si>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</si>
  <si>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</si>
  <si>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</si>
  <si>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</si>
  <si>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</si>
  <si>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</si>
  <si>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</si>
  <si>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</si>
  <si>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</si>
  <si>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</si>
  <si>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</si>
  <si>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</si>
  <si>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</si>
  <si>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</si>
  <si>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</si>
  <si>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</si>
  <si>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</si>
  <si>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</si>
  <si>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</si>
  <si>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</si>
  <si>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</si>
  <si>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</si>
  <si>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</si>
  <si>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</si>
  <si>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</si>
  <si>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</si>
  <si>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</si>
  <si>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</si>
  <si>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</si>
  <si>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</si>
  <si>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</si>
  <si>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</si>
  <si>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</si>
  <si>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</si>
  <si>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</si>
  <si>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</si>
  <si>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</si>
  <si>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</si>
  <si>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</si>
  <si>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</si>
  <si>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</si>
  <si>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</si>
  <si>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</si>
  <si>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</si>
  <si>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</si>
  <si>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</si>
  <si>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</si>
  <si>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</si>
  <si>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</si>
  <si>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</si>
  <si>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</si>
  <si>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</si>
  <si>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</si>
  <si>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</si>
  <si>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</si>
  <si>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</si>
  <si>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</si>
  <si>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</si>
  <si>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</si>
  <si>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</si>
  <si>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</si>
  <si>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</si>
  <si>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</si>
  <si>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</si>
  <si>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</si>
  <si>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</si>
  <si>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</si>
  <si>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</si>
  <si>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</si>
  <si>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</si>
  <si>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</si>
  <si>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</si>
  <si>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</si>
  <si>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</si>
  <si>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</si>
  <si>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</si>
  <si>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</si>
  <si>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</si>
  <si>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</si>
  <si>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</si>
  <si>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</si>
  <si>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</si>
  <si>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</si>
  <si>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</si>
  <si>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</si>
  <si>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</si>
  <si>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</si>
  <si>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</si>
  <si>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</si>
  <si>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</si>
  <si>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</si>
  <si>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</si>
  <si>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</si>
  <si>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</si>
  <si>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</si>
  <si>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</si>
  <si>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</si>
  <si>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</si>
  <si>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</si>
  <si>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</si>
  <si>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</si>
  <si>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</si>
  <si>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</si>
  <si>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</si>
  <si>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</si>
  <si>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</si>
  <si>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</si>
  <si>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</si>
  <si>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</si>
  <si>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</si>
  <si>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</si>
  <si>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</si>
  <si>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</si>
  <si>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</si>
  <si>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</si>
  <si>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</si>
  <si>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</si>
  <si>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</si>
  <si>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</si>
  <si>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</si>
  <si>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</si>
  <si>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</si>
  <si>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</si>
  <si>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</si>
  <si>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</si>
  <si>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</si>
  <si>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</si>
  <si>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</si>
  <si>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</si>
  <si>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</si>
  <si>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</si>
  <si>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</si>
  <si>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</si>
  <si>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</si>
  <si>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</si>
  <si>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</si>
  <si>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</si>
  <si>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</si>
  <si>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</si>
  <si>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</si>
  <si>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</si>
  <si>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</si>
  <si>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</si>
  <si>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</si>
  <si>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</si>
  <si>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</si>
  <si>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</si>
  <si>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</si>
  <si>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</si>
  <si>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</si>
  <si>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</si>
  <si>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</si>
  <si>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</si>
  <si>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</si>
  <si>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</si>
  <si>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</si>
  <si>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</si>
  <si>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</si>
  <si>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</si>
  <si>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</si>
  <si>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</si>
  <si>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</si>
  <si>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</si>
  <si>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</si>
  <si>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</si>
  <si>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</si>
  <si>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</si>
  <si>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</si>
  <si>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</si>
  <si>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</si>
  <si>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</si>
  <si>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</si>
  <si>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</si>
  <si>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</si>
  <si>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</si>
  <si>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</si>
  <si>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</si>
  <si>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</si>
  <si>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</si>
  <si>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</si>
  <si>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</si>
  <si>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</si>
  <si>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</si>
  <si>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</si>
  <si>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</si>
  <si>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</si>
  <si>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</si>
  <si>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</si>
  <si>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</si>
  <si>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</si>
  <si>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</si>
  <si>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</si>
  <si>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</si>
  <si>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</si>
  <si>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</si>
  <si>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</si>
  <si>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</si>
  <si>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</si>
  <si>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</si>
  <si>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</si>
  <si>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</si>
  <si>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</si>
  <si>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</si>
  <si>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</si>
  <si>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</si>
  <si>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</si>
  <si>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</si>
  <si>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</si>
  <si>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</si>
  <si>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</si>
  <si>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</si>
  <si>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</si>
  <si>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</si>
  <si>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</si>
  <si>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</si>
  <si>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</si>
  <si>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</si>
  <si>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</si>
  <si>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</si>
  <si>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</si>
  <si>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</si>
  <si>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</si>
  <si>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</si>
  <si>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</si>
  <si>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</si>
  <si>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</si>
  <si>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</si>
  <si>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</si>
  <si>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</si>
  <si>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</si>
  <si>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</si>
  <si>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</si>
  <si>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</si>
  <si>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</si>
  <si>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</si>
  <si>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</si>
  <si>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</si>
  <si>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</si>
  <si>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</si>
  <si>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</si>
  <si>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</si>
  <si>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</si>
  <si>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</si>
  <si>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</si>
  <si>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</si>
  <si>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</si>
  <si>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</si>
  <si>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</si>
  <si>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</si>
  <si>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</si>
  <si>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</si>
  <si>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</si>
  <si>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</si>
  <si>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</si>
  <si>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</si>
  <si>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</si>
  <si>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</si>
  <si>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</si>
  <si>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</si>
  <si>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</si>
  <si>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</si>
  <si>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</si>
  <si>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</si>
  <si>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</si>
  <si>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</si>
  <si>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</si>
  <si>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</si>
  <si>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</si>
  <si>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</si>
  <si>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</si>
  <si>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</si>
  <si>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</si>
  <si>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</si>
  <si>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</si>
  <si>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</si>
  <si>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</si>
  <si>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</si>
  <si>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</si>
  <si>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</si>
  <si>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</si>
  <si>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</si>
  <si>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</si>
  <si>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</si>
  <si>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</si>
  <si>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</si>
  <si>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</si>
  <si>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</si>
  <si>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</si>
  <si>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</si>
  <si>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</si>
  <si>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</si>
  <si>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</si>
  <si>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</si>
  <si>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</si>
  <si>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</si>
  <si>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</si>
  <si>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</si>
  <si>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</si>
  <si>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</si>
  <si>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</si>
  <si>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</si>
  <si>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</si>
  <si>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</si>
  <si>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</si>
  <si>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</si>
  <si>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</si>
  <si>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</si>
  <si>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</si>
  <si>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</si>
  <si>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</si>
  <si>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</si>
  <si>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</si>
  <si>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</si>
  <si>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</si>
  <si>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</si>
  <si>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</si>
  <si>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</si>
  <si>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</si>
  <si>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</si>
  <si>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</si>
  <si>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</si>
  <si>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</si>
  <si>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</si>
  <si>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</si>
  <si>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</si>
  <si>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</si>
  <si>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</si>
  <si>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</si>
  <si>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</si>
  <si>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</si>
  <si>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</si>
  <si>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</si>
  <si>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</si>
  <si>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</si>
  <si>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</si>
  <si>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</si>
  <si>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</si>
  <si>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</si>
  <si>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</si>
  <si>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</si>
  <si>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</si>
  <si>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</si>
  <si>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</si>
  <si>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</si>
  <si>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</si>
  <si>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</si>
  <si>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</si>
  <si>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</si>
  <si>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</si>
  <si>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</si>
  <si>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</si>
  <si>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</si>
  <si>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</si>
  <si>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</si>
  <si>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</si>
  <si>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</si>
  <si>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</si>
  <si>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</si>
  <si>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</si>
  <si>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</si>
  <si>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</si>
  <si>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</si>
  <si>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</si>
  <si>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</si>
  <si>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</si>
  <si>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</si>
  <si>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</si>
  <si>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</si>
  <si>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</si>
  <si>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</si>
  <si>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</si>
  <si>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</si>
  <si>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</si>
  <si>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</si>
  <si>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</si>
  <si>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</si>
  <si>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</si>
  <si>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</si>
  <si>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</si>
  <si>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</si>
  <si>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</si>
  <si>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</si>
  <si>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</si>
  <si>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</si>
  <si>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</si>
  <si>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</si>
  <si>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</si>
  <si>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</si>
  <si>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</si>
  <si>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</si>
  <si>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</si>
  <si>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</si>
  <si>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</si>
  <si>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</si>
  <si>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</si>
  <si>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</si>
  <si>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</si>
  <si>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</si>
  <si>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</si>
  <si>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</si>
  <si>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</si>
  <si>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</si>
  <si>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</si>
  <si>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</si>
  <si>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</si>
  <si>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</si>
  <si>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</si>
  <si>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</si>
  <si>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</si>
  <si>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</si>
  <si>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</si>
  <si>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</si>
  <si>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</si>
  <si>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</si>
  <si>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</si>
  <si>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</si>
  <si>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</si>
  <si>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</si>
  <si>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</si>
  <si>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</si>
  <si>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</si>
  <si>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</si>
  <si>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</si>
  <si>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</si>
  <si>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</si>
  <si>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</si>
  <si>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</si>
  <si>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</si>
  <si>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</si>
  <si>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</si>
  <si>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</si>
  <si>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</si>
  <si>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</si>
  <si>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</si>
  <si>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</si>
  <si>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</si>
  <si>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</si>
  <si>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</si>
  <si>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</si>
  <si>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</si>
  <si>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</si>
  <si>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</si>
  <si>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</si>
  <si>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</si>
  <si>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</si>
  <si>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</si>
  <si>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</si>
  <si>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</si>
  <si>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</si>
  <si>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</si>
  <si>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</si>
  <si>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</si>
  <si>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</si>
  <si>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</si>
  <si>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</si>
  <si>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</si>
  <si>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</si>
  <si>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</si>
  <si>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</si>
  <si>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</si>
  <si>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</si>
  <si>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</si>
  <si>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</si>
  <si>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</si>
  <si>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</si>
  <si>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</si>
  <si>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</si>
  <si>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</si>
  <si>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</si>
  <si>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</si>
  <si>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</si>
  <si>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</si>
  <si>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</si>
  <si>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</si>
  <si>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</si>
  <si>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</si>
  <si>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</si>
  <si>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</si>
  <si>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</si>
  <si>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</si>
  <si>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</si>
  <si>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</si>
  <si>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</si>
  <si>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</si>
  <si>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</si>
  <si>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</si>
  <si>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</si>
  <si>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</si>
  <si>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</si>
  <si>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</si>
  <si>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</si>
  <si>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</si>
  <si>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</si>
  <si>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</si>
  <si>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</si>
  <si>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</si>
  <si>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</si>
  <si>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</si>
  <si>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</si>
  <si>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</si>
  <si>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</si>
  <si>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</si>
  <si>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</si>
  <si>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</si>
  <si>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</si>
  <si>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</si>
  <si>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</si>
  <si>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</si>
  <si>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</si>
  <si>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</si>
  <si>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</si>
  <si>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</si>
  <si>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</si>
  <si>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</si>
  <si>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</si>
  <si>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</si>
  <si>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</si>
  <si>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</si>
  <si>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</si>
  <si>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</si>
  <si>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</si>
  <si>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</si>
  <si>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</si>
  <si>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</si>
  <si>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</si>
  <si>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</si>
  <si>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</si>
  <si>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</si>
  <si>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</si>
  <si>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</si>
  <si>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</si>
  <si>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</si>
  <si>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</si>
  <si>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</si>
  <si>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</si>
  <si>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</si>
  <si>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</si>
  <si>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</si>
  <si>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</si>
  <si>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</si>
  <si>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</si>
  <si>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</si>
  <si>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</si>
  <si>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</si>
  <si>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</si>
  <si>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</si>
  <si>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</si>
  <si>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</si>
  <si>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</si>
  <si>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</si>
  <si>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</si>
  <si>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</si>
  <si>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</si>
  <si>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</si>
  <si>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</si>
  <si>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</si>
  <si>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</si>
  <si>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</si>
  <si>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</si>
  <si>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</si>
  <si>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</si>
  <si>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</si>
  <si>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</si>
  <si>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</si>
  <si>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</si>
  <si>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</si>
  <si>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</si>
  <si>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</si>
  <si>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</si>
  <si>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</si>
  <si>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</si>
  <si>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</si>
  <si>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</si>
  <si>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</si>
  <si>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</si>
  <si>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</si>
  <si>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</si>
  <si>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</si>
  <si>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</si>
  <si>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</si>
  <si>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</si>
  <si>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</si>
  <si>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</si>
  <si>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</si>
  <si>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</si>
  <si>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</si>
  <si>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</si>
  <si>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</si>
  <si>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</si>
  <si>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</si>
  <si>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 xml:space="preserve">ARMANDO RODRIGUES DOS SANTOS </t>
  </si>
  <si>
    <t>armandotriunfope@gmail.com</t>
  </si>
  <si>
    <t>ALBERTO CARLOS DE SOUZA</t>
  </si>
  <si>
    <t>PRESIDENTE</t>
  </si>
  <si>
    <t>CASADO</t>
  </si>
  <si>
    <t>RUA CAPITÃO EMILIO NOVAES; Nº 197; CENTRO; FLORESTA - PE.</t>
  </si>
  <si>
    <t>ATA DE POSSE</t>
  </si>
  <si>
    <t>16 de  outubro de 2007</t>
  </si>
  <si>
    <t>Até dia 10 do mês subsequente</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</si>
</sst>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R$ &quot;#,##0.00;[Red]&quot;R$ &quot;#,##0.00"/>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0"/>
      <name val="Times"/>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2"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6"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6"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6"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221" fontId="48" fillId="27" borderId="10" xfId="0" applyNumberFormat="1" applyFont="1" applyFill="1" applyBorder="1" applyAlignment="1" applyProtection="1">
      <alignment/>
      <protection locked="0"/>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70" fillId="0" borderId="0" xfId="50" applyFont="1" applyFill="1" applyBorder="1" applyAlignment="1" applyProtection="1">
      <alignment horizontal="center" vertical="center"/>
      <protection hidden="1"/>
    </xf>
    <xf numFmtId="0" fontId="69"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3"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9" fillId="0" borderId="27"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64</v>
      </c>
      <c r="G3" s="95" t="str">
        <f>UPPER(INDEX(C4:C188,MATCH(F3,B4:B188,0),0))</f>
        <v>FLORESTA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9" sqref="D1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6"/>
      <c r="F2" s="6"/>
    </row>
    <row r="3" spans="2:6" s="7" customFormat="1" ht="18.75">
      <c r="B3" s="192" t="str">
        <f>IF(SUM!$G$3="","","CÂMARA MUNICIPAL - "&amp;UPPER(SUM!G3))</f>
        <v>CÂMARA MUNICIPAL - FLORESTA</v>
      </c>
      <c r="C3" s="192"/>
      <c r="D3" s="192"/>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6" t="str">
        <f>UPPER(MENU!B17)</f>
        <v>07 DEMONSTRATIVO DA DESPESA TOTAL COM PESSOAL</v>
      </c>
      <c r="C6" s="196"/>
      <c r="D6" s="196"/>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2564029.36</v>
      </c>
    </row>
    <row r="11" spans="2:6" ht="15.75">
      <c r="B11" s="28" t="s">
        <v>549</v>
      </c>
      <c r="C11" s="29" t="s">
        <v>557</v>
      </c>
      <c r="D11" s="30">
        <f>SUM(D12:D21)</f>
        <v>2564029.36</v>
      </c>
      <c r="E11" s="157"/>
      <c r="F11" s="100"/>
    </row>
    <row r="12" spans="2:6" ht="15.75">
      <c r="B12" s="31" t="s">
        <v>681</v>
      </c>
      <c r="C12" s="48" t="s">
        <v>28</v>
      </c>
      <c r="D12" s="50">
        <v>0</v>
      </c>
      <c r="F12" s="100"/>
    </row>
    <row r="13" spans="2:6" ht="15.75">
      <c r="B13" s="31" t="s">
        <v>682</v>
      </c>
      <c r="C13" s="48" t="s">
        <v>29</v>
      </c>
      <c r="D13" s="50">
        <v>0</v>
      </c>
      <c r="F13" s="100"/>
    </row>
    <row r="14" spans="2:6" ht="15.75">
      <c r="B14" s="31" t="s">
        <v>683</v>
      </c>
      <c r="C14" s="48" t="s">
        <v>558</v>
      </c>
      <c r="D14" s="50">
        <v>2093257.51</v>
      </c>
      <c r="F14" s="100"/>
    </row>
    <row r="15" spans="2:6" ht="15.75">
      <c r="B15" s="31" t="s">
        <v>684</v>
      </c>
      <c r="C15" s="48" t="s">
        <v>559</v>
      </c>
      <c r="D15" s="50">
        <v>470771.85</v>
      </c>
      <c r="F15" s="100"/>
    </row>
    <row r="16" spans="2:6" ht="15.75">
      <c r="B16" s="31" t="s">
        <v>685</v>
      </c>
      <c r="C16" s="48" t="s">
        <v>560</v>
      </c>
      <c r="D16" s="50">
        <v>0</v>
      </c>
      <c r="F16" s="100"/>
    </row>
    <row r="17" spans="2:6" ht="15.75">
      <c r="B17" s="31" t="s">
        <v>686</v>
      </c>
      <c r="C17" s="48" t="s">
        <v>31</v>
      </c>
      <c r="D17" s="50">
        <v>0</v>
      </c>
      <c r="F17" s="100"/>
    </row>
    <row r="18" spans="2:6" ht="15.75">
      <c r="B18" s="31" t="s">
        <v>687</v>
      </c>
      <c r="C18" s="48" t="s">
        <v>30</v>
      </c>
      <c r="D18" s="50">
        <v>0</v>
      </c>
      <c r="F18" s="100"/>
    </row>
    <row r="19" spans="2:6" ht="15.75">
      <c r="B19" s="31" t="s">
        <v>688</v>
      </c>
      <c r="C19" s="48" t="s">
        <v>561</v>
      </c>
      <c r="D19" s="50">
        <v>0</v>
      </c>
      <c r="F19" s="100"/>
    </row>
    <row r="20" spans="2:6" ht="15.75">
      <c r="B20" s="31" t="s">
        <v>689</v>
      </c>
      <c r="C20" s="48" t="s">
        <v>1205</v>
      </c>
      <c r="D20" s="50">
        <v>0</v>
      </c>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2564029.36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D11" sqref="D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6"/>
      <c r="K2" s="6"/>
    </row>
    <row r="3" spans="2:11" s="7" customFormat="1" ht="18.75">
      <c r="B3" s="192" t="str">
        <f>IF(SUM!$G$3="","","CÂMARA MUNICIPAL - "&amp;UPPER(SUM!G3))</f>
        <v>CÂMARA MUNICIPAL - FLORESTA</v>
      </c>
      <c r="C3" s="192"/>
      <c r="D3" s="192"/>
      <c r="E3" s="192"/>
      <c r="F3" s="192"/>
      <c r="G3" s="192"/>
      <c r="H3" s="192"/>
      <c r="I3" s="192"/>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6" t="str">
        <f>UPPER(MENU!B18)</f>
        <v>08 ORDENADORES DE DESPESAS</v>
      </c>
      <c r="C6" s="196"/>
      <c r="D6" s="196"/>
      <c r="E6" s="196"/>
      <c r="F6" s="196"/>
      <c r="G6" s="196"/>
      <c r="H6" s="196"/>
      <c r="I6" s="196"/>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7" t="s">
        <v>21</v>
      </c>
      <c r="I8" s="198"/>
      <c r="L8" s="4"/>
      <c r="M8" s="5"/>
    </row>
    <row r="9" spans="2:9" ht="25.5">
      <c r="B9" s="127"/>
      <c r="C9" s="128"/>
      <c r="D9" s="129"/>
      <c r="E9" s="130"/>
      <c r="F9" s="126" t="s">
        <v>22</v>
      </c>
      <c r="G9" s="130"/>
      <c r="H9" s="126" t="s">
        <v>19</v>
      </c>
      <c r="I9" s="131" t="s">
        <v>20</v>
      </c>
    </row>
    <row r="10" spans="2:9" ht="15.75">
      <c r="B10" s="132" t="s">
        <v>1622</v>
      </c>
      <c r="C10" s="133" t="s">
        <v>1623</v>
      </c>
      <c r="D10" s="133" t="s">
        <v>1626</v>
      </c>
      <c r="E10" s="134">
        <v>58202650410</v>
      </c>
      <c r="F10" s="135" t="s">
        <v>1624</v>
      </c>
      <c r="G10" s="136" t="s">
        <v>1625</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1">
      <selection activeCell="D25" sqref="D2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row>
    <row r="3" spans="2:7" s="142" customFormat="1" ht="18.75" customHeight="1">
      <c r="B3" s="200" t="str">
        <f>IF(SUM!$G$3="","","CÂMARA MUNICIPAL - "&amp;UPPER(SUM!G3))</f>
        <v>CÂMARA MUNICIPAL - FLORESTA</v>
      </c>
      <c r="C3" s="200"/>
      <c r="D3" s="200"/>
      <c r="E3" s="200"/>
      <c r="F3" s="200"/>
      <c r="G3" s="200"/>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1" t="s">
        <v>572</v>
      </c>
      <c r="C6" s="201"/>
      <c r="D6" s="201"/>
      <c r="E6" s="201"/>
      <c r="F6" s="201"/>
      <c r="G6" s="201"/>
      <c r="J6" s="146"/>
      <c r="K6" s="145"/>
    </row>
    <row r="7" spans="1:11" s="141" customFormat="1" ht="15.75">
      <c r="A7" s="145"/>
      <c r="B7" s="202" t="s">
        <v>1609</v>
      </c>
      <c r="C7" s="202"/>
      <c r="D7" s="202"/>
      <c r="E7" s="202"/>
      <c r="F7" s="202"/>
      <c r="G7" s="202"/>
      <c r="J7" s="146"/>
      <c r="K7" s="145"/>
    </row>
    <row r="8" spans="1:11" s="141" customFormat="1" ht="36" customHeight="1">
      <c r="A8" s="145"/>
      <c r="B8" s="203" t="s">
        <v>508</v>
      </c>
      <c r="C8" s="203"/>
      <c r="D8" s="203"/>
      <c r="E8" s="203"/>
      <c r="F8" s="203"/>
      <c r="G8" s="203"/>
      <c r="J8" s="146"/>
      <c r="K8" s="145"/>
    </row>
    <row r="9" s="148" customFormat="1" ht="15.75">
      <c r="A9" s="147"/>
    </row>
    <row r="10" spans="1:9" s="148" customFormat="1" ht="15.75">
      <c r="A10" s="147"/>
      <c r="B10" s="148" t="s">
        <v>514</v>
      </c>
      <c r="F10" s="111">
        <v>355</v>
      </c>
      <c r="G10" s="113" t="s">
        <v>1627</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11</v>
      </c>
    </row>
    <row r="14" spans="1:6" s="148" customFormat="1" ht="15.75">
      <c r="A14" s="147"/>
      <c r="B14" s="148" t="s">
        <v>518</v>
      </c>
      <c r="F14" s="110">
        <v>0</v>
      </c>
    </row>
    <row r="15" spans="1:6" s="148" customFormat="1" ht="31.5">
      <c r="A15" s="147"/>
      <c r="B15" s="148" t="s">
        <v>519</v>
      </c>
      <c r="F15" s="112" t="s">
        <v>1628</v>
      </c>
    </row>
    <row r="16" s="148" customFormat="1" ht="15.75">
      <c r="A16" s="147"/>
    </row>
    <row r="17" s="148" customFormat="1" ht="15.75">
      <c r="A17" s="147"/>
    </row>
    <row r="18" spans="1:7" s="148" customFormat="1" ht="15.75">
      <c r="A18" s="147"/>
      <c r="B18" s="204" t="s">
        <v>573</v>
      </c>
      <c r="C18" s="204"/>
      <c r="D18" s="204"/>
      <c r="E18" s="204"/>
      <c r="F18" s="204"/>
      <c r="G18" s="204"/>
    </row>
    <row r="19" spans="1:7" s="148" customFormat="1" ht="15.75">
      <c r="A19" s="147"/>
      <c r="B19" s="205" t="s">
        <v>521</v>
      </c>
      <c r="C19" s="204"/>
      <c r="D19" s="204"/>
      <c r="E19" s="204"/>
      <c r="F19" s="204"/>
      <c r="G19" s="204"/>
    </row>
    <row r="20" spans="1:7" s="148" customFormat="1" ht="15.75">
      <c r="A20" s="147"/>
      <c r="B20" s="204"/>
      <c r="C20" s="204"/>
      <c r="D20" s="204"/>
      <c r="E20" s="204"/>
      <c r="F20" s="204"/>
      <c r="G20" s="204"/>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180">
        <v>7659.51</v>
      </c>
      <c r="D24" s="180">
        <v>842.55</v>
      </c>
      <c r="E24" s="180">
        <f>D24</f>
        <v>842.55</v>
      </c>
      <c r="F24" s="180">
        <v>842.55</v>
      </c>
      <c r="G24" s="180">
        <v>0</v>
      </c>
    </row>
    <row r="25" spans="1:7" s="148" customFormat="1" ht="15.75">
      <c r="A25" s="147"/>
      <c r="B25" s="152" t="s">
        <v>5</v>
      </c>
      <c r="C25" s="180">
        <v>9725.77</v>
      </c>
      <c r="D25" s="180">
        <v>1069.83</v>
      </c>
      <c r="E25" s="180">
        <f aca="true" t="shared" si="0" ref="E25:E36">D25</f>
        <v>1069.83</v>
      </c>
      <c r="F25" s="180">
        <v>1069.83</v>
      </c>
      <c r="G25" s="180">
        <v>0</v>
      </c>
    </row>
    <row r="26" spans="1:7" s="148" customFormat="1" ht="15.75">
      <c r="A26" s="147"/>
      <c r="B26" s="152" t="s">
        <v>6</v>
      </c>
      <c r="C26" s="180">
        <v>10126.18</v>
      </c>
      <c r="D26" s="180">
        <v>1113.88</v>
      </c>
      <c r="E26" s="180">
        <f t="shared" si="0"/>
        <v>1113.88</v>
      </c>
      <c r="F26" s="180">
        <v>1113.88</v>
      </c>
      <c r="G26" s="180">
        <v>0</v>
      </c>
    </row>
    <row r="27" spans="1:7" s="148" customFormat="1" ht="15.75">
      <c r="A27" s="147"/>
      <c r="B27" s="152" t="s">
        <v>7</v>
      </c>
      <c r="C27" s="180">
        <v>9322.85</v>
      </c>
      <c r="D27" s="180">
        <v>1025.51</v>
      </c>
      <c r="E27" s="180">
        <f t="shared" si="0"/>
        <v>1025.51</v>
      </c>
      <c r="F27" s="180">
        <v>1025.51</v>
      </c>
      <c r="G27" s="180">
        <v>0</v>
      </c>
    </row>
    <row r="28" spans="1:7" s="148" customFormat="1" ht="15.75">
      <c r="A28" s="147"/>
      <c r="B28" s="152" t="s">
        <v>8</v>
      </c>
      <c r="C28" s="180">
        <v>10234.23</v>
      </c>
      <c r="D28" s="180">
        <v>1125.76</v>
      </c>
      <c r="E28" s="180">
        <f t="shared" si="0"/>
        <v>1125.76</v>
      </c>
      <c r="F28" s="180">
        <v>1125.76</v>
      </c>
      <c r="G28" s="180">
        <v>0</v>
      </c>
    </row>
    <row r="29" spans="1:7" s="148" customFormat="1" ht="15.75">
      <c r="A29" s="147"/>
      <c r="B29" s="152" t="s">
        <v>9</v>
      </c>
      <c r="C29" s="180">
        <v>9968.41</v>
      </c>
      <c r="D29" s="180">
        <v>1096.52</v>
      </c>
      <c r="E29" s="180">
        <f t="shared" si="0"/>
        <v>1096.52</v>
      </c>
      <c r="F29" s="180">
        <v>1096.52</v>
      </c>
      <c r="G29" s="180">
        <v>0</v>
      </c>
    </row>
    <row r="30" spans="1:7" s="148" customFormat="1" ht="15.75">
      <c r="A30" s="147"/>
      <c r="B30" s="152" t="s">
        <v>10</v>
      </c>
      <c r="C30" s="180">
        <v>9450.53</v>
      </c>
      <c r="D30" s="180">
        <v>1039.55</v>
      </c>
      <c r="E30" s="180">
        <f t="shared" si="0"/>
        <v>1039.55</v>
      </c>
      <c r="F30" s="180">
        <v>1039.55</v>
      </c>
      <c r="G30" s="180">
        <v>0</v>
      </c>
    </row>
    <row r="31" spans="1:7" s="148" customFormat="1" ht="15.75">
      <c r="A31" s="147"/>
      <c r="B31" s="152" t="s">
        <v>11</v>
      </c>
      <c r="C31" s="180">
        <v>9450.53</v>
      </c>
      <c r="D31" s="180">
        <v>1039.55</v>
      </c>
      <c r="E31" s="180">
        <f t="shared" si="0"/>
        <v>1039.55</v>
      </c>
      <c r="F31" s="180">
        <v>1039.55</v>
      </c>
      <c r="G31" s="180">
        <v>0</v>
      </c>
    </row>
    <row r="32" spans="1:7" s="148" customFormat="1" ht="15.75">
      <c r="A32" s="147"/>
      <c r="B32" s="152" t="s">
        <v>12</v>
      </c>
      <c r="C32" s="180">
        <v>9450.53</v>
      </c>
      <c r="D32" s="180">
        <v>1039.55</v>
      </c>
      <c r="E32" s="180">
        <f t="shared" si="0"/>
        <v>1039.55</v>
      </c>
      <c r="F32" s="180">
        <v>1039.55</v>
      </c>
      <c r="G32" s="180">
        <v>0</v>
      </c>
    </row>
    <row r="33" spans="1:7" s="148" customFormat="1" ht="15.75">
      <c r="A33" s="147"/>
      <c r="B33" s="152" t="s">
        <v>13</v>
      </c>
      <c r="C33" s="180">
        <v>9450.53</v>
      </c>
      <c r="D33" s="180">
        <v>1039.55</v>
      </c>
      <c r="E33" s="180">
        <f t="shared" si="0"/>
        <v>1039.55</v>
      </c>
      <c r="F33" s="180">
        <v>1039.55</v>
      </c>
      <c r="G33" s="180">
        <v>0</v>
      </c>
    </row>
    <row r="34" spans="1:11" s="148" customFormat="1" ht="15.75">
      <c r="A34" s="147"/>
      <c r="B34" s="152" t="s">
        <v>14</v>
      </c>
      <c r="C34" s="180">
        <v>9450.53</v>
      </c>
      <c r="D34" s="180">
        <v>1039.55</v>
      </c>
      <c r="E34" s="180">
        <f t="shared" si="0"/>
        <v>1039.55</v>
      </c>
      <c r="F34" s="180">
        <v>1039.55</v>
      </c>
      <c r="G34" s="180">
        <v>0</v>
      </c>
      <c r="I34" s="147"/>
      <c r="J34" s="147"/>
      <c r="K34" s="147"/>
    </row>
    <row r="35" spans="2:7" ht="15.75">
      <c r="B35" s="152" t="s">
        <v>15</v>
      </c>
      <c r="C35" s="180">
        <v>9450.53</v>
      </c>
      <c r="D35" s="180">
        <v>1039.55</v>
      </c>
      <c r="E35" s="180">
        <f t="shared" si="0"/>
        <v>1039.55</v>
      </c>
      <c r="F35" s="180">
        <v>1039.55</v>
      </c>
      <c r="G35" s="180">
        <v>0</v>
      </c>
    </row>
    <row r="36" spans="2:7" ht="15.75">
      <c r="B36" s="152" t="s">
        <v>297</v>
      </c>
      <c r="C36" s="180">
        <v>9450.53</v>
      </c>
      <c r="D36" s="180">
        <v>1039.55</v>
      </c>
      <c r="E36" s="180">
        <f t="shared" si="0"/>
        <v>1039.55</v>
      </c>
      <c r="F36" s="180">
        <v>1039.55</v>
      </c>
      <c r="G36" s="180">
        <v>0</v>
      </c>
    </row>
    <row r="37" spans="2:7" ht="15.75">
      <c r="B37" s="153" t="s">
        <v>35</v>
      </c>
      <c r="C37" s="51">
        <f>SUM(C24:C36)</f>
        <v>123190.65999999999</v>
      </c>
      <c r="D37" s="51">
        <f>SUM(D24:D36)</f>
        <v>13550.899999999998</v>
      </c>
      <c r="E37" s="51">
        <f>SUM(E24:E36)</f>
        <v>13550.899999999998</v>
      </c>
      <c r="F37" s="51">
        <f>SUM(F24:F36)</f>
        <v>13550.899999999998</v>
      </c>
      <c r="G37" s="51">
        <f>SUM(G24:G36)</f>
        <v>0</v>
      </c>
    </row>
    <row r="42" spans="2:8" ht="12.75">
      <c r="B42" s="205" t="s">
        <v>574</v>
      </c>
      <c r="C42" s="205"/>
      <c r="D42" s="205"/>
      <c r="E42" s="205"/>
      <c r="F42" s="205"/>
      <c r="G42" s="205"/>
      <c r="H42" s="205"/>
    </row>
    <row r="43" spans="2:8" ht="12.75" customHeight="1">
      <c r="B43" s="205" t="s">
        <v>576</v>
      </c>
      <c r="C43" s="205"/>
      <c r="D43" s="205"/>
      <c r="E43" s="205"/>
      <c r="F43" s="205"/>
      <c r="G43" s="205"/>
      <c r="H43" s="205"/>
    </row>
    <row r="44" spans="2:7" ht="12.75">
      <c r="B44" s="204"/>
      <c r="C44" s="204"/>
      <c r="D44" s="204"/>
      <c r="E44" s="204"/>
      <c r="F44" s="204"/>
      <c r="G44" s="204"/>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180">
        <v>7659.51</v>
      </c>
      <c r="D48" s="180">
        <v>842.55</v>
      </c>
      <c r="E48" s="180">
        <v>842.55</v>
      </c>
      <c r="F48" s="180">
        <v>0</v>
      </c>
      <c r="G48" s="180">
        <v>842.55</v>
      </c>
      <c r="H48" s="180">
        <v>0</v>
      </c>
    </row>
    <row r="49" spans="2:8" ht="15.75">
      <c r="B49" s="152" t="s">
        <v>5</v>
      </c>
      <c r="C49" s="180">
        <v>9725.77</v>
      </c>
      <c r="D49" s="180">
        <v>1069.83</v>
      </c>
      <c r="E49" s="180">
        <v>1069.83</v>
      </c>
      <c r="F49" s="180">
        <v>0</v>
      </c>
      <c r="G49" s="180">
        <v>1069.83</v>
      </c>
      <c r="H49" s="180">
        <v>0</v>
      </c>
    </row>
    <row r="50" spans="2:8" ht="15.75">
      <c r="B50" s="152" t="s">
        <v>6</v>
      </c>
      <c r="C50" s="180">
        <v>10126.18</v>
      </c>
      <c r="D50" s="180">
        <v>1113.88</v>
      </c>
      <c r="E50" s="180">
        <v>1113.88</v>
      </c>
      <c r="F50" s="180">
        <v>0</v>
      </c>
      <c r="G50" s="180">
        <v>1113.88</v>
      </c>
      <c r="H50" s="180">
        <v>0</v>
      </c>
    </row>
    <row r="51" spans="2:8" ht="15.75">
      <c r="B51" s="152" t="s">
        <v>7</v>
      </c>
      <c r="C51" s="180">
        <v>9322.85</v>
      </c>
      <c r="D51" s="180">
        <v>1025.51</v>
      </c>
      <c r="E51" s="180">
        <v>1025.51</v>
      </c>
      <c r="F51" s="180">
        <v>0</v>
      </c>
      <c r="G51" s="180">
        <v>1025.51</v>
      </c>
      <c r="H51" s="180">
        <v>0</v>
      </c>
    </row>
    <row r="52" spans="2:8" ht="15.75">
      <c r="B52" s="152" t="s">
        <v>8</v>
      </c>
      <c r="C52" s="180">
        <v>10234.23</v>
      </c>
      <c r="D52" s="180">
        <v>1125.76</v>
      </c>
      <c r="E52" s="180">
        <v>1125.76</v>
      </c>
      <c r="F52" s="180">
        <v>0</v>
      </c>
      <c r="G52" s="180">
        <v>1125.76</v>
      </c>
      <c r="H52" s="180">
        <v>0</v>
      </c>
    </row>
    <row r="53" spans="2:8" ht="15.75">
      <c r="B53" s="152" t="s">
        <v>9</v>
      </c>
      <c r="C53" s="180">
        <v>9968.41</v>
      </c>
      <c r="D53" s="180">
        <v>1096.52</v>
      </c>
      <c r="E53" s="180">
        <v>1096.52</v>
      </c>
      <c r="F53" s="180">
        <v>0</v>
      </c>
      <c r="G53" s="180">
        <v>1096.52</v>
      </c>
      <c r="H53" s="180">
        <v>0</v>
      </c>
    </row>
    <row r="54" spans="2:8" ht="15.75">
      <c r="B54" s="152" t="s">
        <v>10</v>
      </c>
      <c r="C54" s="180">
        <v>9450.53</v>
      </c>
      <c r="D54" s="180">
        <v>1039.55</v>
      </c>
      <c r="E54" s="180">
        <v>1039.55</v>
      </c>
      <c r="F54" s="180">
        <v>0</v>
      </c>
      <c r="G54" s="180">
        <v>1039.55</v>
      </c>
      <c r="H54" s="180">
        <v>0</v>
      </c>
    </row>
    <row r="55" spans="2:8" ht="15.75">
      <c r="B55" s="152" t="s">
        <v>11</v>
      </c>
      <c r="C55" s="180">
        <v>9450.53</v>
      </c>
      <c r="D55" s="180">
        <v>1039.55</v>
      </c>
      <c r="E55" s="180">
        <v>1039.55</v>
      </c>
      <c r="F55" s="180">
        <v>0</v>
      </c>
      <c r="G55" s="180">
        <v>1039.55</v>
      </c>
      <c r="H55" s="180">
        <v>0</v>
      </c>
    </row>
    <row r="56" spans="2:8" ht="15.75">
      <c r="B56" s="152" t="s">
        <v>12</v>
      </c>
      <c r="C56" s="180">
        <v>9450.53</v>
      </c>
      <c r="D56" s="180">
        <v>1039.55</v>
      </c>
      <c r="E56" s="180">
        <v>1039.55</v>
      </c>
      <c r="F56" s="180">
        <v>0</v>
      </c>
      <c r="G56" s="180">
        <v>1039.55</v>
      </c>
      <c r="H56" s="180">
        <v>0</v>
      </c>
    </row>
    <row r="57" spans="2:8" ht="15.75">
      <c r="B57" s="152" t="s">
        <v>13</v>
      </c>
      <c r="C57" s="180">
        <v>9450.53</v>
      </c>
      <c r="D57" s="180">
        <v>1039.55</v>
      </c>
      <c r="E57" s="180">
        <v>1039.55</v>
      </c>
      <c r="F57" s="180">
        <v>0</v>
      </c>
      <c r="G57" s="180">
        <v>1039.55</v>
      </c>
      <c r="H57" s="180">
        <v>0</v>
      </c>
    </row>
    <row r="58" spans="2:8" ht="15.75">
      <c r="B58" s="152" t="s">
        <v>14</v>
      </c>
      <c r="C58" s="180">
        <v>9450.53</v>
      </c>
      <c r="D58" s="180">
        <v>1039.55</v>
      </c>
      <c r="E58" s="180">
        <v>1039.55</v>
      </c>
      <c r="F58" s="180">
        <v>0</v>
      </c>
      <c r="G58" s="180">
        <v>1039.55</v>
      </c>
      <c r="H58" s="180">
        <v>0</v>
      </c>
    </row>
    <row r="59" spans="2:8" ht="15.75">
      <c r="B59" s="152" t="s">
        <v>15</v>
      </c>
      <c r="C59" s="180">
        <v>9450.53</v>
      </c>
      <c r="D59" s="180">
        <v>1039.55</v>
      </c>
      <c r="E59" s="180">
        <v>1039.55</v>
      </c>
      <c r="F59" s="180">
        <v>0</v>
      </c>
      <c r="G59" s="180">
        <v>1039.55</v>
      </c>
      <c r="H59" s="180">
        <v>0</v>
      </c>
    </row>
    <row r="60" spans="2:8" ht="15.75">
      <c r="B60" s="152" t="s">
        <v>297</v>
      </c>
      <c r="C60" s="180">
        <v>9450.53</v>
      </c>
      <c r="D60" s="180">
        <v>1039.55</v>
      </c>
      <c r="E60" s="180">
        <v>1039.55</v>
      </c>
      <c r="F60" s="180">
        <v>0</v>
      </c>
      <c r="G60" s="180">
        <v>1039.55</v>
      </c>
      <c r="H60" s="180">
        <v>0</v>
      </c>
    </row>
    <row r="61" spans="2:8" ht="15.75">
      <c r="B61" s="153" t="s">
        <v>35</v>
      </c>
      <c r="C61" s="51">
        <f aca="true" t="shared" si="1" ref="C61:H61">SUM(C48:C60)</f>
        <v>123190.65999999999</v>
      </c>
      <c r="D61" s="51">
        <f t="shared" si="1"/>
        <v>13550.899999999998</v>
      </c>
      <c r="E61" s="51">
        <f t="shared" si="1"/>
        <v>13550.899999999998</v>
      </c>
      <c r="F61" s="51">
        <f t="shared" si="1"/>
        <v>0</v>
      </c>
      <c r="G61" s="51">
        <f t="shared" si="1"/>
        <v>13550.899999999998</v>
      </c>
      <c r="H61" s="51">
        <f t="shared" si="1"/>
        <v>0</v>
      </c>
    </row>
    <row r="66" spans="2:7" ht="12.75">
      <c r="B66" s="204" t="s">
        <v>575</v>
      </c>
      <c r="C66" s="204"/>
      <c r="D66" s="204"/>
      <c r="E66" s="204"/>
      <c r="F66" s="204"/>
      <c r="G66" s="204"/>
    </row>
    <row r="67" spans="2:7" ht="12.75">
      <c r="B67" s="205" t="s">
        <v>1168</v>
      </c>
      <c r="C67" s="204"/>
      <c r="D67" s="204"/>
      <c r="E67" s="204"/>
      <c r="F67" s="204"/>
      <c r="G67" s="204"/>
    </row>
    <row r="68" spans="2:7" ht="12.75">
      <c r="B68" s="204"/>
      <c r="C68" s="204"/>
      <c r="D68" s="204"/>
      <c r="E68" s="204"/>
      <c r="F68" s="204"/>
      <c r="G68" s="204"/>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180">
        <v>0</v>
      </c>
      <c r="D72" s="180">
        <v>0</v>
      </c>
      <c r="E72" s="180">
        <v>0</v>
      </c>
      <c r="F72" s="180">
        <v>0</v>
      </c>
      <c r="G72" s="180">
        <v>0</v>
      </c>
    </row>
    <row r="73" spans="2:7" ht="15.75">
      <c r="B73" s="152" t="s">
        <v>5</v>
      </c>
      <c r="C73" s="180">
        <v>0</v>
      </c>
      <c r="D73" s="180">
        <v>0</v>
      </c>
      <c r="E73" s="180">
        <v>0</v>
      </c>
      <c r="F73" s="180">
        <v>0</v>
      </c>
      <c r="G73" s="180">
        <v>0</v>
      </c>
    </row>
    <row r="74" spans="2:7" ht="15.75">
      <c r="B74" s="152" t="s">
        <v>6</v>
      </c>
      <c r="C74" s="180">
        <v>0</v>
      </c>
      <c r="D74" s="180">
        <v>0</v>
      </c>
      <c r="E74" s="180">
        <v>0</v>
      </c>
      <c r="F74" s="180">
        <v>0</v>
      </c>
      <c r="G74" s="180">
        <v>0</v>
      </c>
    </row>
    <row r="75" spans="2:7" ht="15.75">
      <c r="B75" s="152" t="s">
        <v>7</v>
      </c>
      <c r="C75" s="180">
        <v>0</v>
      </c>
      <c r="D75" s="180">
        <v>0</v>
      </c>
      <c r="E75" s="180">
        <v>0</v>
      </c>
      <c r="F75" s="180">
        <v>0</v>
      </c>
      <c r="G75" s="180">
        <v>0</v>
      </c>
    </row>
    <row r="76" spans="2:7" ht="15.75">
      <c r="B76" s="152" t="s">
        <v>8</v>
      </c>
      <c r="C76" s="180">
        <v>0</v>
      </c>
      <c r="D76" s="180">
        <v>0</v>
      </c>
      <c r="E76" s="180">
        <v>0</v>
      </c>
      <c r="F76" s="180">
        <v>0</v>
      </c>
      <c r="G76" s="180">
        <v>0</v>
      </c>
    </row>
    <row r="77" spans="2:7" ht="15.75">
      <c r="B77" s="152" t="s">
        <v>9</v>
      </c>
      <c r="C77" s="180">
        <v>0</v>
      </c>
      <c r="D77" s="180">
        <v>0</v>
      </c>
      <c r="E77" s="180">
        <v>0</v>
      </c>
      <c r="F77" s="180">
        <v>0</v>
      </c>
      <c r="G77" s="180">
        <v>0</v>
      </c>
    </row>
    <row r="78" spans="2:7" ht="15.75">
      <c r="B78" s="152" t="s">
        <v>10</v>
      </c>
      <c r="C78" s="180">
        <v>0</v>
      </c>
      <c r="D78" s="180">
        <v>0</v>
      </c>
      <c r="E78" s="180">
        <v>0</v>
      </c>
      <c r="F78" s="180">
        <v>0</v>
      </c>
      <c r="G78" s="180">
        <v>0</v>
      </c>
    </row>
    <row r="79" spans="2:7" ht="15.75">
      <c r="B79" s="152" t="s">
        <v>11</v>
      </c>
      <c r="C79" s="180">
        <v>0</v>
      </c>
      <c r="D79" s="180">
        <v>0</v>
      </c>
      <c r="E79" s="180">
        <v>0</v>
      </c>
      <c r="F79" s="180">
        <v>0</v>
      </c>
      <c r="G79" s="180">
        <v>0</v>
      </c>
    </row>
    <row r="80" spans="2:7" ht="15.75">
      <c r="B80" s="152" t="s">
        <v>12</v>
      </c>
      <c r="C80" s="180">
        <v>0</v>
      </c>
      <c r="D80" s="180">
        <v>0</v>
      </c>
      <c r="E80" s="180">
        <v>0</v>
      </c>
      <c r="F80" s="180">
        <v>0</v>
      </c>
      <c r="G80" s="180">
        <v>0</v>
      </c>
    </row>
    <row r="81" spans="2:7" ht="15.75">
      <c r="B81" s="152" t="s">
        <v>13</v>
      </c>
      <c r="C81" s="180">
        <v>0</v>
      </c>
      <c r="D81" s="180">
        <v>0</v>
      </c>
      <c r="E81" s="180">
        <v>0</v>
      </c>
      <c r="F81" s="180">
        <v>0</v>
      </c>
      <c r="G81" s="180">
        <v>0</v>
      </c>
    </row>
    <row r="82" spans="2:7" ht="15.75">
      <c r="B82" s="152" t="s">
        <v>14</v>
      </c>
      <c r="C82" s="180">
        <v>0</v>
      </c>
      <c r="D82" s="180">
        <v>0</v>
      </c>
      <c r="E82" s="180">
        <v>0</v>
      </c>
      <c r="F82" s="180">
        <v>0</v>
      </c>
      <c r="G82" s="180">
        <v>0</v>
      </c>
    </row>
    <row r="83" spans="2:7" ht="15.75">
      <c r="B83" s="152" t="s">
        <v>15</v>
      </c>
      <c r="C83" s="180">
        <v>0</v>
      </c>
      <c r="D83" s="180">
        <v>0</v>
      </c>
      <c r="E83" s="180">
        <v>0</v>
      </c>
      <c r="F83" s="180">
        <v>0</v>
      </c>
      <c r="G83" s="180">
        <v>0</v>
      </c>
    </row>
    <row r="84" spans="2:7" ht="15.75">
      <c r="B84" s="152" t="s">
        <v>297</v>
      </c>
      <c r="C84" s="180">
        <v>0</v>
      </c>
      <c r="D84" s="180">
        <v>0</v>
      </c>
      <c r="E84" s="180">
        <v>0</v>
      </c>
      <c r="F84" s="180">
        <v>0</v>
      </c>
      <c r="G84" s="180">
        <v>0</v>
      </c>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85:G85 C24:F37 F10:G10 C61:G61 C48:E60 G48:G60">
    <cfRule type="cellIs" priority="17" dxfId="70" operator="equal" stopIfTrue="1">
      <formula>""</formula>
    </cfRule>
  </conditionalFormatting>
  <conditionalFormatting sqref="F10">
    <cfRule type="expression" priority="11" dxfId="73" stopIfTrue="1">
      <formula>$F$10="n° da lei municipal"</formula>
    </cfRule>
  </conditionalFormatting>
  <conditionalFormatting sqref="G10">
    <cfRule type="expression" priority="10" dxfId="73" stopIfTrue="1">
      <formula>$G$10="data da publicação"</formula>
    </cfRule>
  </conditionalFormatting>
  <conditionalFormatting sqref="G24:G37">
    <cfRule type="cellIs" priority="9" dxfId="70" operator="equal" stopIfTrue="1">
      <formula>""</formula>
    </cfRule>
  </conditionalFormatting>
  <conditionalFormatting sqref="H61">
    <cfRule type="cellIs" priority="8" dxfId="70" operator="equal" stopIfTrue="1">
      <formula>""</formula>
    </cfRule>
  </conditionalFormatting>
  <conditionalFormatting sqref="F48:F60">
    <cfRule type="cellIs" priority="7" dxfId="70" operator="equal" stopIfTrue="1">
      <formula>""</formula>
    </cfRule>
  </conditionalFormatting>
  <conditionalFormatting sqref="H48:H60">
    <cfRule type="cellIs" priority="6" dxfId="70" operator="equal" stopIfTrue="1">
      <formula>""</formula>
    </cfRule>
  </conditionalFormatting>
  <conditionalFormatting sqref="C72:C84">
    <cfRule type="cellIs" priority="5" dxfId="70" operator="equal" stopIfTrue="1">
      <formula>""</formula>
    </cfRule>
  </conditionalFormatting>
  <conditionalFormatting sqref="D72:D84">
    <cfRule type="cellIs" priority="4" dxfId="70" operator="equal" stopIfTrue="1">
      <formula>""</formula>
    </cfRule>
  </conditionalFormatting>
  <conditionalFormatting sqref="E72:E84">
    <cfRule type="cellIs" priority="3" dxfId="70" operator="equal" stopIfTrue="1">
      <formula>""</formula>
    </cfRule>
  </conditionalFormatting>
  <conditionalFormatting sqref="F72:F84">
    <cfRule type="cellIs" priority="2" dxfId="70" operator="equal" stopIfTrue="1">
      <formula>""</formula>
    </cfRule>
  </conditionalFormatting>
  <conditionalFormatting sqref="G72:G84">
    <cfRule type="cellIs" priority="1" dxfId="7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D47" sqref="D4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row>
    <row r="3" spans="2:7" s="142" customFormat="1" ht="18.75" customHeight="1">
      <c r="B3" s="200" t="str">
        <f>IF(SUM!$G$3="","","CÂMARA MUNICIPAL - "&amp;UPPER(SUM!G3))</f>
        <v>CÂMARA MUNICIPAL - FLORESTA</v>
      </c>
      <c r="C3" s="200"/>
      <c r="D3" s="200"/>
      <c r="E3" s="200"/>
      <c r="F3" s="200"/>
      <c r="G3" s="200"/>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1" t="s">
        <v>1165</v>
      </c>
      <c r="C6" s="201"/>
      <c r="D6" s="201"/>
      <c r="E6" s="201"/>
      <c r="F6" s="201"/>
      <c r="G6" s="201"/>
      <c r="J6" s="146"/>
      <c r="K6" s="145"/>
    </row>
    <row r="7" spans="1:11" s="141" customFormat="1" ht="15.75">
      <c r="A7" s="145"/>
      <c r="B7" s="202" t="s">
        <v>1610</v>
      </c>
      <c r="C7" s="202"/>
      <c r="D7" s="202"/>
      <c r="E7" s="202"/>
      <c r="F7" s="202"/>
      <c r="G7" s="202"/>
      <c r="J7" s="146"/>
      <c r="K7" s="145"/>
    </row>
    <row r="8" spans="1:11" s="141" customFormat="1" ht="36" customHeight="1">
      <c r="A8" s="145"/>
      <c r="B8" s="203"/>
      <c r="C8" s="203"/>
      <c r="D8" s="203"/>
      <c r="E8" s="203"/>
      <c r="F8" s="203"/>
      <c r="G8" s="203"/>
      <c r="J8" s="146"/>
      <c r="K8" s="145"/>
    </row>
    <row r="9" spans="1:7" s="148" customFormat="1" ht="15.75">
      <c r="A9" s="147"/>
      <c r="B9" s="204" t="s">
        <v>580</v>
      </c>
      <c r="C9" s="204"/>
      <c r="D9" s="204"/>
      <c r="E9" s="204"/>
      <c r="F9" s="204"/>
      <c r="G9" s="204"/>
    </row>
    <row r="10" spans="1:7" s="148" customFormat="1" ht="15.75">
      <c r="A10" s="147"/>
      <c r="B10" s="205" t="s">
        <v>529</v>
      </c>
      <c r="C10" s="204"/>
      <c r="D10" s="204"/>
      <c r="E10" s="204"/>
      <c r="F10" s="204"/>
      <c r="G10" s="204"/>
    </row>
    <row r="11" spans="1:7" s="148" customFormat="1" ht="15.75">
      <c r="A11" s="147"/>
      <c r="B11" s="204"/>
      <c r="C11" s="204"/>
      <c r="D11" s="204"/>
      <c r="E11" s="204"/>
      <c r="F11" s="204"/>
      <c r="G11" s="204"/>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180">
        <v>144035.41</v>
      </c>
      <c r="D15" s="180">
        <v>13998.52</v>
      </c>
      <c r="E15" s="180">
        <f>D15</f>
        <v>13998.52</v>
      </c>
      <c r="F15" s="180">
        <v>13998.52</v>
      </c>
      <c r="G15" s="180">
        <v>0</v>
      </c>
    </row>
    <row r="16" spans="1:7" s="148" customFormat="1" ht="15.75">
      <c r="A16" s="147"/>
      <c r="B16" s="152" t="s">
        <v>5</v>
      </c>
      <c r="C16" s="180">
        <v>155198.1</v>
      </c>
      <c r="D16" s="180">
        <v>15589.41</v>
      </c>
      <c r="E16" s="180">
        <f aca="true" t="shared" si="0" ref="E16:E27">D16</f>
        <v>15589.41</v>
      </c>
      <c r="F16" s="180">
        <v>15589.41</v>
      </c>
      <c r="G16" s="180">
        <v>0</v>
      </c>
    </row>
    <row r="17" spans="1:7" s="148" customFormat="1" ht="15.75">
      <c r="A17" s="147"/>
      <c r="B17" s="152" t="s">
        <v>6</v>
      </c>
      <c r="C17" s="180">
        <v>157248.82</v>
      </c>
      <c r="D17" s="180">
        <v>15835.37</v>
      </c>
      <c r="E17" s="180">
        <f t="shared" si="0"/>
        <v>15835.37</v>
      </c>
      <c r="F17" s="180">
        <v>15835.37</v>
      </c>
      <c r="G17" s="180">
        <v>0</v>
      </c>
    </row>
    <row r="18" spans="1:7" s="148" customFormat="1" ht="15.75">
      <c r="A18" s="147"/>
      <c r="B18" s="152" t="s">
        <v>7</v>
      </c>
      <c r="C18" s="180">
        <v>156075.5</v>
      </c>
      <c r="D18" s="180">
        <v>15729.79</v>
      </c>
      <c r="E18" s="180">
        <f t="shared" si="0"/>
        <v>15729.79</v>
      </c>
      <c r="F18" s="180">
        <v>15729.79</v>
      </c>
      <c r="G18" s="180">
        <v>0</v>
      </c>
    </row>
    <row r="19" spans="1:7" s="148" customFormat="1" ht="15.75">
      <c r="A19" s="147"/>
      <c r="B19" s="152" t="s">
        <v>8</v>
      </c>
      <c r="C19" s="180">
        <v>156075.5</v>
      </c>
      <c r="D19" s="180">
        <v>15729.79</v>
      </c>
      <c r="E19" s="180">
        <f t="shared" si="0"/>
        <v>15729.79</v>
      </c>
      <c r="F19" s="180">
        <v>15729.79</v>
      </c>
      <c r="G19" s="180">
        <v>0</v>
      </c>
    </row>
    <row r="20" spans="1:7" s="148" customFormat="1" ht="15.75">
      <c r="A20" s="147"/>
      <c r="B20" s="152" t="s">
        <v>9</v>
      </c>
      <c r="C20" s="180">
        <v>156806.66</v>
      </c>
      <c r="D20" s="180">
        <v>15810.22</v>
      </c>
      <c r="E20" s="180">
        <f t="shared" si="0"/>
        <v>15810.22</v>
      </c>
      <c r="F20" s="180">
        <v>15810.22</v>
      </c>
      <c r="G20" s="180">
        <v>0</v>
      </c>
    </row>
    <row r="21" spans="1:7" s="148" customFormat="1" ht="15.75">
      <c r="A21" s="147"/>
      <c r="B21" s="152" t="s">
        <v>10</v>
      </c>
      <c r="C21" s="180">
        <v>156075.5</v>
      </c>
      <c r="D21" s="180">
        <v>15729.79</v>
      </c>
      <c r="E21" s="180">
        <f t="shared" si="0"/>
        <v>15729.79</v>
      </c>
      <c r="F21" s="180">
        <v>15729.79</v>
      </c>
      <c r="G21" s="180">
        <v>0</v>
      </c>
    </row>
    <row r="22" spans="1:7" s="148" customFormat="1" ht="15.75">
      <c r="A22" s="147"/>
      <c r="B22" s="152" t="s">
        <v>11</v>
      </c>
      <c r="C22" s="180">
        <v>156075.5</v>
      </c>
      <c r="D22" s="180">
        <v>15729.79</v>
      </c>
      <c r="E22" s="180">
        <f t="shared" si="0"/>
        <v>15729.79</v>
      </c>
      <c r="F22" s="180">
        <v>15729.79</v>
      </c>
      <c r="G22" s="180">
        <v>0</v>
      </c>
    </row>
    <row r="23" spans="1:7" s="148" customFormat="1" ht="15.75">
      <c r="A23" s="147"/>
      <c r="B23" s="152" t="s">
        <v>12</v>
      </c>
      <c r="C23" s="180">
        <v>156075.5</v>
      </c>
      <c r="D23" s="180">
        <v>15729.79</v>
      </c>
      <c r="E23" s="180">
        <f t="shared" si="0"/>
        <v>15729.79</v>
      </c>
      <c r="F23" s="180">
        <v>15729.79</v>
      </c>
      <c r="G23" s="180">
        <v>0</v>
      </c>
    </row>
    <row r="24" spans="1:7" s="148" customFormat="1" ht="15.75">
      <c r="A24" s="147"/>
      <c r="B24" s="152" t="s">
        <v>13</v>
      </c>
      <c r="C24" s="180">
        <v>156075.5</v>
      </c>
      <c r="D24" s="180">
        <v>15729.79</v>
      </c>
      <c r="E24" s="180">
        <f t="shared" si="0"/>
        <v>15729.79</v>
      </c>
      <c r="F24" s="180">
        <v>15729.79</v>
      </c>
      <c r="G24" s="180">
        <v>0</v>
      </c>
    </row>
    <row r="25" spans="1:11" s="148" customFormat="1" ht="15.75">
      <c r="A25" s="147"/>
      <c r="B25" s="152" t="s">
        <v>14</v>
      </c>
      <c r="C25" s="180">
        <v>156075.5</v>
      </c>
      <c r="D25" s="180">
        <v>15729.79</v>
      </c>
      <c r="E25" s="180">
        <f t="shared" si="0"/>
        <v>15729.79</v>
      </c>
      <c r="F25" s="180">
        <v>15729.79</v>
      </c>
      <c r="G25" s="180">
        <v>0</v>
      </c>
      <c r="H25" s="147"/>
      <c r="I25" s="147"/>
      <c r="J25" s="147"/>
      <c r="K25" s="147"/>
    </row>
    <row r="26" spans="2:7" ht="15.75">
      <c r="B26" s="152" t="s">
        <v>15</v>
      </c>
      <c r="C26" s="180">
        <v>156075.5</v>
      </c>
      <c r="D26" s="180">
        <v>15729.79</v>
      </c>
      <c r="E26" s="180">
        <f t="shared" si="0"/>
        <v>15729.79</v>
      </c>
      <c r="F26" s="180">
        <v>15729.79</v>
      </c>
      <c r="G26" s="180">
        <v>0</v>
      </c>
    </row>
    <row r="27" spans="2:7" ht="15.75">
      <c r="B27" s="152" t="s">
        <v>297</v>
      </c>
      <c r="C27" s="180">
        <v>77919.5</v>
      </c>
      <c r="D27" s="180">
        <v>7634.67</v>
      </c>
      <c r="E27" s="180">
        <f t="shared" si="0"/>
        <v>7634.67</v>
      </c>
      <c r="F27" s="180">
        <v>7634.67</v>
      </c>
      <c r="G27" s="180">
        <v>0</v>
      </c>
    </row>
    <row r="28" spans="2:7" ht="15.75">
      <c r="B28" s="153" t="s">
        <v>35</v>
      </c>
      <c r="C28" s="51">
        <f>SUM(C15:C27)</f>
        <v>1939812.4900000002</v>
      </c>
      <c r="D28" s="51">
        <f>SUM(D15:D27)</f>
        <v>194706.51000000007</v>
      </c>
      <c r="E28" s="51">
        <f>SUM(E15:E27)</f>
        <v>194706.51000000007</v>
      </c>
      <c r="F28" s="51">
        <f>SUM(F15:F27)</f>
        <v>194706.51000000007</v>
      </c>
      <c r="G28" s="51">
        <f>SUM(G15:G27)</f>
        <v>0</v>
      </c>
    </row>
    <row r="32" spans="2:7" ht="12.75">
      <c r="B32" s="204" t="s">
        <v>581</v>
      </c>
      <c r="C32" s="204"/>
      <c r="D32" s="204"/>
      <c r="E32" s="204"/>
      <c r="F32" s="204"/>
      <c r="G32" s="204"/>
    </row>
    <row r="33" spans="2:7" ht="12.75">
      <c r="B33" s="205" t="s">
        <v>582</v>
      </c>
      <c r="C33" s="204"/>
      <c r="D33" s="204"/>
      <c r="E33" s="204"/>
      <c r="F33" s="204"/>
      <c r="G33" s="204"/>
    </row>
    <row r="34" spans="2:7" ht="12.75">
      <c r="B34" s="204"/>
      <c r="C34" s="204"/>
      <c r="D34" s="204"/>
      <c r="E34" s="204"/>
      <c r="F34" s="204"/>
      <c r="G34" s="204"/>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180">
        <v>144035.41</v>
      </c>
      <c r="D38" s="180">
        <v>30247.43</v>
      </c>
      <c r="E38" s="180">
        <v>30247.43</v>
      </c>
      <c r="F38" s="180">
        <f>D38-E38</f>
        <v>0</v>
      </c>
      <c r="G38" s="180">
        <v>30247.43</v>
      </c>
      <c r="H38" s="180">
        <v>0</v>
      </c>
    </row>
    <row r="39" spans="2:8" ht="15.75">
      <c r="B39" s="152" t="s">
        <v>5</v>
      </c>
      <c r="C39" s="180">
        <v>155198.1</v>
      </c>
      <c r="D39" s="180">
        <v>32591.6</v>
      </c>
      <c r="E39" s="180">
        <v>32591.6</v>
      </c>
      <c r="F39" s="180">
        <f aca="true" t="shared" si="1" ref="F39:F50">D39-E39</f>
        <v>0</v>
      </c>
      <c r="G39" s="180">
        <v>32591.6</v>
      </c>
      <c r="H39" s="180">
        <v>0</v>
      </c>
    </row>
    <row r="40" spans="2:8" ht="15.75">
      <c r="B40" s="152" t="s">
        <v>6</v>
      </c>
      <c r="C40" s="180">
        <v>157248.82</v>
      </c>
      <c r="D40" s="180">
        <v>33022.24</v>
      </c>
      <c r="E40" s="180">
        <v>33022.24</v>
      </c>
      <c r="F40" s="180">
        <f t="shared" si="1"/>
        <v>0</v>
      </c>
      <c r="G40" s="180">
        <v>33022.24</v>
      </c>
      <c r="H40" s="180">
        <v>0</v>
      </c>
    </row>
    <row r="41" spans="2:8" ht="15.75">
      <c r="B41" s="152" t="s">
        <v>7</v>
      </c>
      <c r="C41" s="180">
        <v>156075.5</v>
      </c>
      <c r="D41" s="180">
        <v>32775.85</v>
      </c>
      <c r="E41" s="180">
        <v>32775.85</v>
      </c>
      <c r="F41" s="180">
        <f t="shared" si="1"/>
        <v>0</v>
      </c>
      <c r="G41" s="180">
        <v>32775.85</v>
      </c>
      <c r="H41" s="180">
        <v>0</v>
      </c>
    </row>
    <row r="42" spans="2:8" ht="15.75">
      <c r="B42" s="152" t="s">
        <v>8</v>
      </c>
      <c r="C42" s="180">
        <v>156075.5</v>
      </c>
      <c r="D42" s="180">
        <v>32775.85</v>
      </c>
      <c r="E42" s="180">
        <v>32775.85</v>
      </c>
      <c r="F42" s="180">
        <f t="shared" si="1"/>
        <v>0</v>
      </c>
      <c r="G42" s="180">
        <v>32775.85</v>
      </c>
      <c r="H42" s="180">
        <v>0</v>
      </c>
    </row>
    <row r="43" spans="2:8" ht="15.75">
      <c r="B43" s="152" t="s">
        <v>9</v>
      </c>
      <c r="C43" s="180">
        <v>156806.66</v>
      </c>
      <c r="D43" s="180">
        <v>32929.39</v>
      </c>
      <c r="E43" s="180">
        <v>32929.39</v>
      </c>
      <c r="F43" s="180">
        <f t="shared" si="1"/>
        <v>0</v>
      </c>
      <c r="G43" s="180">
        <v>32929.39</v>
      </c>
      <c r="H43" s="180">
        <v>0</v>
      </c>
    </row>
    <row r="44" spans="2:8" ht="15.75">
      <c r="B44" s="152" t="s">
        <v>10</v>
      </c>
      <c r="C44" s="180">
        <v>156075.5</v>
      </c>
      <c r="D44" s="180">
        <v>32775.85</v>
      </c>
      <c r="E44" s="180">
        <v>32775.85</v>
      </c>
      <c r="F44" s="180">
        <f t="shared" si="1"/>
        <v>0</v>
      </c>
      <c r="G44" s="180">
        <v>32775.85</v>
      </c>
      <c r="H44" s="180">
        <v>0</v>
      </c>
    </row>
    <row r="45" spans="2:8" ht="15.75">
      <c r="B45" s="152" t="s">
        <v>11</v>
      </c>
      <c r="C45" s="180">
        <v>156075.5</v>
      </c>
      <c r="D45" s="180">
        <v>32775.85</v>
      </c>
      <c r="E45" s="180">
        <v>32775.85</v>
      </c>
      <c r="F45" s="180">
        <f t="shared" si="1"/>
        <v>0</v>
      </c>
      <c r="G45" s="180">
        <v>32775.85</v>
      </c>
      <c r="H45" s="180">
        <v>0</v>
      </c>
    </row>
    <row r="46" spans="2:8" ht="15.75">
      <c r="B46" s="152" t="s">
        <v>12</v>
      </c>
      <c r="C46" s="180">
        <v>156075.5</v>
      </c>
      <c r="D46" s="180">
        <v>32775.85</v>
      </c>
      <c r="E46" s="180">
        <v>32775.85</v>
      </c>
      <c r="F46" s="180">
        <f t="shared" si="1"/>
        <v>0</v>
      </c>
      <c r="G46" s="180">
        <v>32775.85</v>
      </c>
      <c r="H46" s="180">
        <v>0</v>
      </c>
    </row>
    <row r="47" spans="2:8" ht="15.75">
      <c r="B47" s="152" t="s">
        <v>13</v>
      </c>
      <c r="C47" s="180">
        <v>156075.5</v>
      </c>
      <c r="D47" s="180">
        <v>32775.85</v>
      </c>
      <c r="E47" s="180">
        <v>32775.85</v>
      </c>
      <c r="F47" s="180">
        <f t="shared" si="1"/>
        <v>0</v>
      </c>
      <c r="G47" s="180">
        <v>32775.85</v>
      </c>
      <c r="H47" s="180">
        <v>0</v>
      </c>
    </row>
    <row r="48" spans="2:8" ht="15.75">
      <c r="B48" s="152" t="s">
        <v>14</v>
      </c>
      <c r="C48" s="180">
        <v>156075.5</v>
      </c>
      <c r="D48" s="180">
        <v>32775.85</v>
      </c>
      <c r="E48" s="180">
        <v>32775.85</v>
      </c>
      <c r="F48" s="180">
        <f t="shared" si="1"/>
        <v>0</v>
      </c>
      <c r="G48" s="180">
        <v>32775.85</v>
      </c>
      <c r="H48" s="180">
        <v>0</v>
      </c>
    </row>
    <row r="49" spans="2:8" ht="15.75">
      <c r="B49" s="152" t="s">
        <v>15</v>
      </c>
      <c r="C49" s="180">
        <v>156075.5</v>
      </c>
      <c r="D49" s="180">
        <v>32775.85</v>
      </c>
      <c r="E49" s="180">
        <v>32775.85</v>
      </c>
      <c r="F49" s="180">
        <f t="shared" si="1"/>
        <v>0</v>
      </c>
      <c r="G49" s="180">
        <v>32775.85</v>
      </c>
      <c r="H49" s="180">
        <v>0</v>
      </c>
    </row>
    <row r="50" spans="2:8" ht="15.75">
      <c r="B50" s="152" t="s">
        <v>297</v>
      </c>
      <c r="C50" s="180">
        <v>77919.5</v>
      </c>
      <c r="D50" s="180">
        <v>16363.09</v>
      </c>
      <c r="E50" s="180">
        <v>16363.09</v>
      </c>
      <c r="F50" s="180">
        <f t="shared" si="1"/>
        <v>0</v>
      </c>
      <c r="G50" s="180">
        <v>16363.09</v>
      </c>
      <c r="H50" s="180">
        <v>0</v>
      </c>
    </row>
    <row r="51" spans="2:8" ht="15.75">
      <c r="B51" s="153" t="s">
        <v>35</v>
      </c>
      <c r="C51" s="51">
        <f aca="true" t="shared" si="2" ref="C51:H51">SUM(C38:C50)</f>
        <v>1939812.4900000002</v>
      </c>
      <c r="D51" s="51">
        <f t="shared" si="2"/>
        <v>407360.54999999993</v>
      </c>
      <c r="E51" s="51">
        <f t="shared" si="2"/>
        <v>407360.54999999993</v>
      </c>
      <c r="F51" s="51">
        <f t="shared" si="2"/>
        <v>0</v>
      </c>
      <c r="G51" s="51">
        <f t="shared" si="2"/>
        <v>407360.54999999993</v>
      </c>
      <c r="H51" s="51">
        <f t="shared" si="2"/>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70" operator="equal" stopIfTrue="1">
      <formula>""</formula>
    </cfRule>
  </conditionalFormatting>
  <conditionalFormatting sqref="C15:G27">
    <cfRule type="cellIs" priority="9" dxfId="70" operator="equal" stopIfTrue="1">
      <formula>""</formula>
    </cfRule>
  </conditionalFormatting>
  <conditionalFormatting sqref="C15:G27">
    <cfRule type="cellIs" priority="8" dxfId="70" operator="equal" stopIfTrue="1">
      <formula>""</formula>
    </cfRule>
  </conditionalFormatting>
  <conditionalFormatting sqref="C38:G50">
    <cfRule type="cellIs" priority="7" dxfId="70" operator="equal" stopIfTrue="1">
      <formula>""</formula>
    </cfRule>
  </conditionalFormatting>
  <conditionalFormatting sqref="F15:G28">
    <cfRule type="cellIs" priority="6" dxfId="70" operator="equal" stopIfTrue="1">
      <formula>""</formula>
    </cfRule>
  </conditionalFormatting>
  <conditionalFormatting sqref="F15:G27">
    <cfRule type="cellIs" priority="5" dxfId="70" operator="equal" stopIfTrue="1">
      <formula>""</formula>
    </cfRule>
  </conditionalFormatting>
  <conditionalFormatting sqref="F15:G27">
    <cfRule type="cellIs" priority="4" dxfId="70" operator="equal" stopIfTrue="1">
      <formula>""</formula>
    </cfRule>
  </conditionalFormatting>
  <conditionalFormatting sqref="G38:H51">
    <cfRule type="cellIs" priority="3" dxfId="70" operator="equal" stopIfTrue="1">
      <formula>""</formula>
    </cfRule>
  </conditionalFormatting>
  <conditionalFormatting sqref="G38:H50">
    <cfRule type="cellIs" priority="2" dxfId="70" operator="equal" stopIfTrue="1">
      <formula>""</formula>
    </cfRule>
  </conditionalFormatting>
  <conditionalFormatting sqref="G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D1">
      <selection activeCell="H12" sqref="H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c r="H2" s="199"/>
      <c r="I2" s="199"/>
      <c r="J2" s="199"/>
    </row>
    <row r="3" spans="2:10" s="142" customFormat="1" ht="12.75">
      <c r="B3" s="206" t="str">
        <f>IF(SUM!$G$3="","","CÂMARA MUNICIPAL - "&amp;UPPER(SUM!G3))</f>
        <v>CÂMARA MUNICIPAL - FLORESTA</v>
      </c>
      <c r="C3" s="206"/>
      <c r="D3" s="206"/>
      <c r="E3" s="206"/>
      <c r="F3" s="206"/>
      <c r="G3" s="206"/>
      <c r="H3" s="206"/>
      <c r="I3" s="206"/>
      <c r="J3" s="206"/>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7" t="s">
        <v>1602</v>
      </c>
      <c r="C6" s="207"/>
      <c r="D6" s="207"/>
      <c r="E6" s="207"/>
      <c r="F6" s="207"/>
      <c r="G6" s="207"/>
      <c r="H6" s="207"/>
      <c r="I6" s="207"/>
      <c r="J6" s="207"/>
      <c r="K6" s="145"/>
    </row>
    <row r="7" spans="1:11" s="141" customFormat="1" ht="15.75">
      <c r="A7" s="145"/>
      <c r="C7" s="169"/>
      <c r="D7" s="169"/>
      <c r="E7" s="169"/>
      <c r="H7" s="146"/>
      <c r="I7" s="146"/>
      <c r="J7" s="146"/>
      <c r="K7" s="145"/>
    </row>
    <row r="8" spans="1:11" s="141" customFormat="1" ht="15.75">
      <c r="A8" s="145"/>
      <c r="B8" s="208" t="s">
        <v>1494</v>
      </c>
      <c r="C8" s="208"/>
      <c r="D8" s="208"/>
      <c r="E8" s="208"/>
      <c r="G8" s="208" t="s">
        <v>1495</v>
      </c>
      <c r="H8" s="208"/>
      <c r="I8" s="208"/>
      <c r="J8" s="208"/>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65879.41</v>
      </c>
      <c r="D12" s="175">
        <v>0</v>
      </c>
      <c r="E12" s="32">
        <f>C12+D12</f>
        <v>65879.41</v>
      </c>
      <c r="F12" s="173"/>
      <c r="G12" s="174" t="s">
        <v>4</v>
      </c>
      <c r="H12" s="175">
        <v>9506.69</v>
      </c>
      <c r="I12" s="175">
        <v>0</v>
      </c>
      <c r="J12" s="32">
        <f>H12+I12</f>
        <v>9506.69</v>
      </c>
    </row>
    <row r="13" spans="1:10" s="147" customFormat="1" ht="15.75">
      <c r="A13" s="172"/>
      <c r="B13" s="174" t="s">
        <v>5</v>
      </c>
      <c r="C13" s="175">
        <v>77042.1</v>
      </c>
      <c r="D13" s="175">
        <v>0</v>
      </c>
      <c r="E13" s="32">
        <f aca="true" t="shared" si="0" ref="E13:E24">C13+D13</f>
        <v>77042.1</v>
      </c>
      <c r="F13" s="173">
        <f>IF(C13="",1,0)</f>
        <v>0</v>
      </c>
      <c r="G13" s="174" t="s">
        <v>5</v>
      </c>
      <c r="H13" s="175">
        <v>11572.95</v>
      </c>
      <c r="I13" s="175">
        <v>0</v>
      </c>
      <c r="J13" s="32">
        <f aca="true" t="shared" si="1" ref="J13:J24">H13+I13</f>
        <v>11572.95</v>
      </c>
    </row>
    <row r="14" spans="1:10" s="147" customFormat="1" ht="15.75">
      <c r="A14" s="172"/>
      <c r="B14" s="174" t="s">
        <v>6</v>
      </c>
      <c r="C14" s="175">
        <v>79679.49</v>
      </c>
      <c r="D14" s="175">
        <v>0</v>
      </c>
      <c r="E14" s="32">
        <f t="shared" si="0"/>
        <v>79679.49</v>
      </c>
      <c r="F14" s="173">
        <f>IF(C14="",1,0)</f>
        <v>0</v>
      </c>
      <c r="G14" s="174" t="s">
        <v>6</v>
      </c>
      <c r="H14" s="175">
        <v>11973.36</v>
      </c>
      <c r="I14" s="175">
        <v>0</v>
      </c>
      <c r="J14" s="32">
        <f t="shared" si="1"/>
        <v>11973.36</v>
      </c>
    </row>
    <row r="15" spans="1:10" s="147" customFormat="1" ht="15.75">
      <c r="A15" s="172"/>
      <c r="B15" s="174" t="s">
        <v>7</v>
      </c>
      <c r="C15" s="175">
        <v>77919.5</v>
      </c>
      <c r="D15" s="175">
        <v>0</v>
      </c>
      <c r="E15" s="32">
        <f t="shared" si="0"/>
        <v>77919.5</v>
      </c>
      <c r="F15" s="173">
        <f>IF(C15="",1,0)</f>
        <v>0</v>
      </c>
      <c r="G15" s="174" t="s">
        <v>7</v>
      </c>
      <c r="H15" s="175">
        <v>11170.03</v>
      </c>
      <c r="I15" s="175">
        <v>0</v>
      </c>
      <c r="J15" s="32">
        <f t="shared" si="1"/>
        <v>11170.03</v>
      </c>
    </row>
    <row r="16" spans="2:10" ht="15.75">
      <c r="B16" s="174" t="s">
        <v>8</v>
      </c>
      <c r="C16" s="175">
        <v>77919.5</v>
      </c>
      <c r="D16" s="175">
        <v>0</v>
      </c>
      <c r="E16" s="32">
        <f t="shared" si="0"/>
        <v>77919.5</v>
      </c>
      <c r="G16" s="174" t="s">
        <v>8</v>
      </c>
      <c r="H16" s="175">
        <v>12081.41</v>
      </c>
      <c r="I16" s="175">
        <v>0</v>
      </c>
      <c r="J16" s="32">
        <f t="shared" si="1"/>
        <v>12081.41</v>
      </c>
    </row>
    <row r="17" spans="2:10" ht="15.75">
      <c r="B17" s="174" t="s">
        <v>9</v>
      </c>
      <c r="C17" s="175">
        <v>81575.32</v>
      </c>
      <c r="D17" s="175">
        <v>0</v>
      </c>
      <c r="E17" s="32">
        <f t="shared" si="0"/>
        <v>81575.32</v>
      </c>
      <c r="G17" s="174" t="s">
        <v>9</v>
      </c>
      <c r="H17" s="175">
        <v>11815.59</v>
      </c>
      <c r="I17" s="175">
        <v>0</v>
      </c>
      <c r="J17" s="32">
        <f t="shared" si="1"/>
        <v>11815.59</v>
      </c>
    </row>
    <row r="18" spans="2:10" ht="15.75">
      <c r="B18" s="174" t="s">
        <v>10</v>
      </c>
      <c r="C18" s="175">
        <v>77919.5</v>
      </c>
      <c r="D18" s="175">
        <v>0</v>
      </c>
      <c r="E18" s="32">
        <f t="shared" si="0"/>
        <v>77919.5</v>
      </c>
      <c r="G18" s="174" t="s">
        <v>10</v>
      </c>
      <c r="H18" s="175">
        <v>11297.71</v>
      </c>
      <c r="I18" s="175">
        <v>0</v>
      </c>
      <c r="J18" s="32">
        <f t="shared" si="1"/>
        <v>11297.71</v>
      </c>
    </row>
    <row r="19" spans="2:10" ht="15.75">
      <c r="B19" s="174" t="s">
        <v>11</v>
      </c>
      <c r="C19" s="175">
        <v>77919.5</v>
      </c>
      <c r="D19" s="175">
        <v>0</v>
      </c>
      <c r="E19" s="32">
        <f t="shared" si="0"/>
        <v>77919.5</v>
      </c>
      <c r="G19" s="174" t="s">
        <v>11</v>
      </c>
      <c r="H19" s="175">
        <v>11297.71</v>
      </c>
      <c r="I19" s="175">
        <v>0</v>
      </c>
      <c r="J19" s="32">
        <f t="shared" si="1"/>
        <v>11297.71</v>
      </c>
    </row>
    <row r="20" spans="2:10" ht="15.75">
      <c r="B20" s="174" t="s">
        <v>12</v>
      </c>
      <c r="C20" s="175">
        <v>80649.19</v>
      </c>
      <c r="D20" s="175">
        <v>0</v>
      </c>
      <c r="E20" s="32">
        <f t="shared" si="0"/>
        <v>80649.19</v>
      </c>
      <c r="G20" s="174" t="s">
        <v>12</v>
      </c>
      <c r="H20" s="175">
        <v>11297.71</v>
      </c>
      <c r="I20" s="175">
        <v>0</v>
      </c>
      <c r="J20" s="32">
        <f t="shared" si="1"/>
        <v>11297.71</v>
      </c>
    </row>
    <row r="21" spans="2:10" ht="15.75">
      <c r="B21" s="174" t="s">
        <v>13</v>
      </c>
      <c r="C21" s="175">
        <v>77919.5</v>
      </c>
      <c r="D21" s="175">
        <v>0</v>
      </c>
      <c r="E21" s="32">
        <f t="shared" si="0"/>
        <v>77919.5</v>
      </c>
      <c r="G21" s="174" t="s">
        <v>13</v>
      </c>
      <c r="H21" s="175">
        <v>11297.71</v>
      </c>
      <c r="I21" s="175">
        <v>0</v>
      </c>
      <c r="J21" s="32">
        <f t="shared" si="1"/>
        <v>11297.71</v>
      </c>
    </row>
    <row r="22" spans="2:10" ht="15.75">
      <c r="B22" s="174" t="s">
        <v>14</v>
      </c>
      <c r="C22" s="175">
        <v>77919.5</v>
      </c>
      <c r="D22" s="175">
        <v>0</v>
      </c>
      <c r="E22" s="32">
        <f t="shared" si="0"/>
        <v>77919.5</v>
      </c>
      <c r="G22" s="174" t="s">
        <v>14</v>
      </c>
      <c r="H22" s="175">
        <v>11297.71</v>
      </c>
      <c r="I22" s="175">
        <v>0</v>
      </c>
      <c r="J22" s="32">
        <f t="shared" si="1"/>
        <v>11297.71</v>
      </c>
    </row>
    <row r="23" spans="2:10" ht="15.75">
      <c r="B23" s="174" t="s">
        <v>15</v>
      </c>
      <c r="C23" s="175">
        <v>77919.5</v>
      </c>
      <c r="D23" s="175">
        <v>0</v>
      </c>
      <c r="E23" s="32">
        <f t="shared" si="0"/>
        <v>77919.5</v>
      </c>
      <c r="G23" s="174" t="s">
        <v>15</v>
      </c>
      <c r="H23" s="175">
        <v>11297.71</v>
      </c>
      <c r="I23" s="175">
        <v>0</v>
      </c>
      <c r="J23" s="32">
        <f t="shared" si="1"/>
        <v>11297.71</v>
      </c>
    </row>
    <row r="24" spans="2:10" ht="15.75">
      <c r="B24" s="174" t="s">
        <v>297</v>
      </c>
      <c r="C24" s="175">
        <v>77919.5</v>
      </c>
      <c r="D24" s="175">
        <v>0</v>
      </c>
      <c r="E24" s="32">
        <f t="shared" si="0"/>
        <v>77919.5</v>
      </c>
      <c r="G24" s="174" t="s">
        <v>297</v>
      </c>
      <c r="H24" s="175">
        <v>11297.71</v>
      </c>
      <c r="I24" s="175">
        <v>0</v>
      </c>
      <c r="J24" s="32">
        <f t="shared" si="1"/>
        <v>11297.71</v>
      </c>
    </row>
    <row r="25" spans="2:10" ht="15.75">
      <c r="B25" s="177" t="s">
        <v>35</v>
      </c>
      <c r="C25" s="30">
        <f>SUM(C12:C24)</f>
        <v>1008181.51</v>
      </c>
      <c r="D25" s="30">
        <f>SUM(D12:D24)</f>
        <v>0</v>
      </c>
      <c r="E25" s="30">
        <f>SUM(E12:E24)</f>
        <v>1008181.51</v>
      </c>
      <c r="G25" s="177" t="s">
        <v>35</v>
      </c>
      <c r="H25" s="30">
        <f>SUM(H12:H24)</f>
        <v>147203.99999999994</v>
      </c>
      <c r="I25" s="30">
        <f>SUM(I12:I24)</f>
        <v>0</v>
      </c>
      <c r="J25" s="30">
        <f>SUM(J12:J24)</f>
        <v>147203.99999999994</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P059</v>
      </c>
      <c r="C5" s="75">
        <v>106</v>
      </c>
      <c r="D5" s="71" t="s">
        <v>1024</v>
      </c>
      <c r="E5" s="75">
        <f>E2</f>
        <v>2017</v>
      </c>
      <c r="F5" s="70" t="s">
        <v>586</v>
      </c>
      <c r="G5" s="76" t="s">
        <v>223</v>
      </c>
      <c r="H5" s="72" t="s">
        <v>644</v>
      </c>
      <c r="I5" s="77" t="s">
        <v>222</v>
      </c>
      <c r="J5" s="78">
        <v>0</v>
      </c>
      <c r="K5" s="154">
        <f>'07'!D10</f>
        <v>2564029.36</v>
      </c>
      <c r="L5" s="155" t="s">
        <v>1611</v>
      </c>
    </row>
    <row r="6" spans="2:12" ht="15">
      <c r="B6" s="76" t="str">
        <f>B5</f>
        <v>P059</v>
      </c>
      <c r="C6" s="75">
        <v>106</v>
      </c>
      <c r="D6" s="71" t="s">
        <v>1024</v>
      </c>
      <c r="E6" s="75">
        <f>E5</f>
        <v>2017</v>
      </c>
      <c r="F6" s="70" t="s">
        <v>587</v>
      </c>
      <c r="G6" s="76" t="s">
        <v>224</v>
      </c>
      <c r="H6" s="72" t="s">
        <v>645</v>
      </c>
      <c r="I6" s="77" t="s">
        <v>222</v>
      </c>
      <c r="J6" s="78">
        <v>0</v>
      </c>
      <c r="K6" s="154">
        <f>'07'!D11</f>
        <v>2564029.36</v>
      </c>
      <c r="L6" s="155" t="s">
        <v>1611</v>
      </c>
    </row>
    <row r="7" spans="2:12" ht="15">
      <c r="B7" s="76" t="str">
        <f aca="true" t="shared" si="0" ref="B7:B70">B6</f>
        <v>P059</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P059</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P059</v>
      </c>
      <c r="C9" s="75">
        <v>106</v>
      </c>
      <c r="D9" s="71" t="s">
        <v>1024</v>
      </c>
      <c r="E9" s="75">
        <f t="shared" si="1"/>
        <v>2017</v>
      </c>
      <c r="F9" s="70" t="s">
        <v>590</v>
      </c>
      <c r="G9" s="76" t="s">
        <v>227</v>
      </c>
      <c r="H9" s="72" t="s">
        <v>648</v>
      </c>
      <c r="I9" s="77" t="s">
        <v>222</v>
      </c>
      <c r="J9" s="78">
        <v>0</v>
      </c>
      <c r="K9" s="154">
        <f>'07'!D14</f>
        <v>2093257.51</v>
      </c>
      <c r="L9" s="155" t="s">
        <v>1611</v>
      </c>
    </row>
    <row r="10" spans="2:12" ht="15">
      <c r="B10" s="76" t="str">
        <f t="shared" si="0"/>
        <v>P059</v>
      </c>
      <c r="C10" s="75">
        <v>106</v>
      </c>
      <c r="D10" s="71" t="s">
        <v>1024</v>
      </c>
      <c r="E10" s="75">
        <f t="shared" si="1"/>
        <v>2017</v>
      </c>
      <c r="F10" s="70" t="s">
        <v>591</v>
      </c>
      <c r="G10" s="76" t="s">
        <v>228</v>
      </c>
      <c r="H10" s="72" t="s">
        <v>649</v>
      </c>
      <c r="I10" s="77" t="s">
        <v>222</v>
      </c>
      <c r="J10" s="78">
        <v>0</v>
      </c>
      <c r="K10" s="154">
        <f>'07'!D15</f>
        <v>470771.85</v>
      </c>
      <c r="L10" s="155" t="s">
        <v>1611</v>
      </c>
    </row>
    <row r="11" spans="2:12" ht="15">
      <c r="B11" s="76" t="str">
        <f t="shared" si="0"/>
        <v>P059</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P059</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P059</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P059</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P059</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P059</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P059</v>
      </c>
      <c r="C17" s="75">
        <v>106</v>
      </c>
      <c r="D17" s="71" t="s">
        <v>1024</v>
      </c>
      <c r="E17" s="75">
        <f t="shared" si="1"/>
        <v>2017</v>
      </c>
      <c r="F17" s="70" t="s">
        <v>597</v>
      </c>
      <c r="G17" s="76" t="s">
        <v>656</v>
      </c>
      <c r="I17" s="77" t="s">
        <v>222</v>
      </c>
      <c r="J17" s="78">
        <v>0</v>
      </c>
      <c r="K17" s="154">
        <f>'07'!D22</f>
        <v>0</v>
      </c>
      <c r="L17" s="155" t="s">
        <v>1611</v>
      </c>
    </row>
    <row r="18" spans="2:12" ht="15">
      <c r="B18" s="76" t="str">
        <f t="shared" si="0"/>
        <v>P059</v>
      </c>
      <c r="C18" s="75">
        <v>106</v>
      </c>
      <c r="D18" s="71" t="s">
        <v>1024</v>
      </c>
      <c r="E18" s="75">
        <f t="shared" si="1"/>
        <v>2017</v>
      </c>
      <c r="F18" s="70" t="s">
        <v>598</v>
      </c>
      <c r="G18" s="76" t="s">
        <v>657</v>
      </c>
      <c r="I18" s="77" t="s">
        <v>222</v>
      </c>
      <c r="J18" s="78">
        <v>0</v>
      </c>
      <c r="K18" s="154">
        <f>'07'!D23</f>
        <v>0</v>
      </c>
      <c r="L18" s="155" t="s">
        <v>1611</v>
      </c>
    </row>
    <row r="19" spans="2:12" ht="15">
      <c r="B19" s="76" t="str">
        <f t="shared" si="0"/>
        <v>P059</v>
      </c>
      <c r="C19" s="75">
        <v>106</v>
      </c>
      <c r="D19" s="71" t="s">
        <v>1024</v>
      </c>
      <c r="E19" s="75">
        <f t="shared" si="1"/>
        <v>2017</v>
      </c>
      <c r="F19" s="70" t="s">
        <v>599</v>
      </c>
      <c r="G19" s="76" t="s">
        <v>658</v>
      </c>
      <c r="I19" s="77" t="s">
        <v>222</v>
      </c>
      <c r="J19" s="78">
        <v>0</v>
      </c>
      <c r="K19" s="154">
        <f>'07'!D24</f>
        <v>0</v>
      </c>
      <c r="L19" s="155" t="s">
        <v>1611</v>
      </c>
    </row>
    <row r="20" spans="2:12" ht="15">
      <c r="B20" s="76" t="str">
        <f t="shared" si="0"/>
        <v>P059</v>
      </c>
      <c r="C20" s="75">
        <v>106</v>
      </c>
      <c r="D20" s="71" t="s">
        <v>1024</v>
      </c>
      <c r="E20" s="75">
        <f t="shared" si="1"/>
        <v>2017</v>
      </c>
      <c r="F20" s="70" t="s">
        <v>600</v>
      </c>
      <c r="G20" s="76" t="s">
        <v>659</v>
      </c>
      <c r="I20" s="77" t="s">
        <v>222</v>
      </c>
      <c r="J20" s="78">
        <v>0</v>
      </c>
      <c r="K20" s="154">
        <f>'07'!D25</f>
        <v>0</v>
      </c>
      <c r="L20" s="155" t="s">
        <v>1611</v>
      </c>
    </row>
    <row r="21" spans="2:12" ht="15">
      <c r="B21" s="76" t="str">
        <f t="shared" si="0"/>
        <v>P059</v>
      </c>
      <c r="C21" s="75">
        <v>106</v>
      </c>
      <c r="D21" s="71" t="s">
        <v>1024</v>
      </c>
      <c r="E21" s="75">
        <f t="shared" si="1"/>
        <v>2017</v>
      </c>
      <c r="F21" s="70" t="s">
        <v>601</v>
      </c>
      <c r="G21" s="76" t="s">
        <v>660</v>
      </c>
      <c r="I21" s="77" t="s">
        <v>222</v>
      </c>
      <c r="J21" s="78">
        <v>0</v>
      </c>
      <c r="K21" s="154">
        <f>'07'!D26</f>
        <v>0</v>
      </c>
      <c r="L21" s="155" t="s">
        <v>1611</v>
      </c>
    </row>
    <row r="22" spans="2:12" ht="15">
      <c r="B22" s="76" t="str">
        <f t="shared" si="0"/>
        <v>P059</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P059</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P059</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P059</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P059</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P059</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P059</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P059</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P059</v>
      </c>
      <c r="C30" s="75">
        <v>106</v>
      </c>
      <c r="D30" s="71" t="s">
        <v>1024</v>
      </c>
      <c r="E30" s="75">
        <f t="shared" si="1"/>
        <v>2017</v>
      </c>
      <c r="F30" s="70" t="s">
        <v>610</v>
      </c>
      <c r="G30" s="76" t="s">
        <v>241</v>
      </c>
      <c r="I30" s="77" t="s">
        <v>222</v>
      </c>
      <c r="J30" s="78">
        <v>0</v>
      </c>
      <c r="K30" s="154">
        <f>'07'!D35</f>
        <v>0</v>
      </c>
      <c r="L30" s="155" t="s">
        <v>1611</v>
      </c>
    </row>
    <row r="31" spans="2:12" ht="15">
      <c r="B31" s="76" t="str">
        <f t="shared" si="0"/>
        <v>P059</v>
      </c>
      <c r="C31" s="75">
        <v>106</v>
      </c>
      <c r="D31" s="71" t="s">
        <v>1024</v>
      </c>
      <c r="E31" s="75">
        <f t="shared" si="1"/>
        <v>2017</v>
      </c>
      <c r="F31" s="70" t="s">
        <v>611</v>
      </c>
      <c r="G31" s="76" t="s">
        <v>242</v>
      </c>
      <c r="I31" s="77" t="s">
        <v>222</v>
      </c>
      <c r="J31" s="78">
        <v>0</v>
      </c>
      <c r="K31" s="154">
        <f>'07'!D36</f>
        <v>0</v>
      </c>
      <c r="L31" s="155" t="s">
        <v>1611</v>
      </c>
    </row>
    <row r="32" spans="2:12" ht="15">
      <c r="B32" s="76" t="str">
        <f t="shared" si="0"/>
        <v>P059</v>
      </c>
      <c r="C32" s="75">
        <v>106</v>
      </c>
      <c r="D32" s="71" t="s">
        <v>1024</v>
      </c>
      <c r="E32" s="75">
        <f t="shared" si="1"/>
        <v>2017</v>
      </c>
      <c r="F32" s="70" t="s">
        <v>612</v>
      </c>
      <c r="G32" s="76" t="s">
        <v>243</v>
      </c>
      <c r="I32" s="77" t="s">
        <v>222</v>
      </c>
      <c r="J32" s="78">
        <v>0</v>
      </c>
      <c r="K32" s="154">
        <f>'07'!D37</f>
        <v>0</v>
      </c>
      <c r="L32" s="155" t="s">
        <v>1611</v>
      </c>
    </row>
    <row r="33" spans="2:12" ht="15">
      <c r="B33" s="76" t="str">
        <f t="shared" si="0"/>
        <v>P059</v>
      </c>
      <c r="C33" s="75">
        <v>106</v>
      </c>
      <c r="D33" s="71" t="s">
        <v>1024</v>
      </c>
      <c r="E33" s="75">
        <f t="shared" si="1"/>
        <v>2017</v>
      </c>
      <c r="F33" s="70" t="s">
        <v>613</v>
      </c>
      <c r="G33" s="76" t="s">
        <v>244</v>
      </c>
      <c r="I33" s="77" t="s">
        <v>222</v>
      </c>
      <c r="J33" s="78">
        <v>0</v>
      </c>
      <c r="K33" s="154">
        <f>'07'!D38</f>
        <v>0</v>
      </c>
      <c r="L33" s="155" t="s">
        <v>1611</v>
      </c>
    </row>
    <row r="34" spans="2:12" ht="15">
      <c r="B34" s="76" t="str">
        <f t="shared" si="0"/>
        <v>P059</v>
      </c>
      <c r="C34" s="75">
        <v>106</v>
      </c>
      <c r="D34" s="71" t="s">
        <v>1024</v>
      </c>
      <c r="E34" s="75">
        <f t="shared" si="1"/>
        <v>2017</v>
      </c>
      <c r="F34" s="70" t="s">
        <v>614</v>
      </c>
      <c r="G34" s="76" t="s">
        <v>245</v>
      </c>
      <c r="I34" s="77" t="s">
        <v>222</v>
      </c>
      <c r="J34" s="78">
        <v>0</v>
      </c>
      <c r="K34" s="154">
        <f>'07'!D39</f>
        <v>0</v>
      </c>
      <c r="L34" s="155" t="s">
        <v>1611</v>
      </c>
    </row>
    <row r="35" spans="2:12" ht="15">
      <c r="B35" s="76" t="str">
        <f t="shared" si="0"/>
        <v>P059</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P059</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P059</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P059</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P059</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P059</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P059</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P059</v>
      </c>
      <c r="C42" s="75">
        <v>106</v>
      </c>
      <c r="D42" s="71" t="s">
        <v>1024</v>
      </c>
      <c r="E42" s="75">
        <f t="shared" si="1"/>
        <v>2017</v>
      </c>
      <c r="F42" s="70" t="s">
        <v>622</v>
      </c>
      <c r="G42" s="76" t="s">
        <v>254</v>
      </c>
      <c r="I42" s="77" t="s">
        <v>222</v>
      </c>
      <c r="J42" s="78">
        <v>0</v>
      </c>
      <c r="K42" s="154">
        <f>'07'!D47</f>
        <v>0</v>
      </c>
      <c r="L42" s="155" t="s">
        <v>1611</v>
      </c>
    </row>
    <row r="43" spans="2:12" ht="15">
      <c r="B43" s="76" t="str">
        <f t="shared" si="0"/>
        <v>P059</v>
      </c>
      <c r="C43" s="75">
        <v>106</v>
      </c>
      <c r="D43" s="71" t="s">
        <v>1024</v>
      </c>
      <c r="E43" s="75">
        <f t="shared" si="1"/>
        <v>2017</v>
      </c>
      <c r="F43" s="70" t="s">
        <v>623</v>
      </c>
      <c r="G43" s="76" t="s">
        <v>255</v>
      </c>
      <c r="I43" s="77" t="s">
        <v>222</v>
      </c>
      <c r="J43" s="78">
        <v>0</v>
      </c>
      <c r="K43" s="154">
        <f>'07'!D48</f>
        <v>0</v>
      </c>
      <c r="L43" s="155" t="s">
        <v>1611</v>
      </c>
    </row>
    <row r="44" spans="2:12" ht="15">
      <c r="B44" s="76" t="str">
        <f t="shared" si="0"/>
        <v>P059</v>
      </c>
      <c r="C44" s="75">
        <v>106</v>
      </c>
      <c r="D44" s="71" t="s">
        <v>1024</v>
      </c>
      <c r="E44" s="75">
        <f t="shared" si="1"/>
        <v>2017</v>
      </c>
      <c r="F44" s="70" t="s">
        <v>624</v>
      </c>
      <c r="G44" s="76" t="s">
        <v>256</v>
      </c>
      <c r="I44" s="77" t="s">
        <v>222</v>
      </c>
      <c r="J44" s="78">
        <v>0</v>
      </c>
      <c r="K44" s="154">
        <f>'07'!D49</f>
        <v>0</v>
      </c>
      <c r="L44" s="155" t="s">
        <v>1611</v>
      </c>
    </row>
    <row r="45" spans="2:12" ht="15">
      <c r="B45" s="76" t="str">
        <f t="shared" si="0"/>
        <v>P059</v>
      </c>
      <c r="C45" s="75">
        <v>106</v>
      </c>
      <c r="D45" s="71" t="s">
        <v>1024</v>
      </c>
      <c r="E45" s="75">
        <f t="shared" si="1"/>
        <v>2017</v>
      </c>
      <c r="F45" s="70" t="s">
        <v>625</v>
      </c>
      <c r="G45" s="76" t="s">
        <v>257</v>
      </c>
      <c r="I45" s="77" t="s">
        <v>222</v>
      </c>
      <c r="J45" s="78">
        <v>0</v>
      </c>
      <c r="K45" s="154">
        <f>'07'!D50</f>
        <v>0</v>
      </c>
      <c r="L45" s="155" t="s">
        <v>1611</v>
      </c>
    </row>
    <row r="46" spans="2:12" ht="15">
      <c r="B46" s="76" t="str">
        <f t="shared" si="0"/>
        <v>P059</v>
      </c>
      <c r="C46" s="75">
        <v>106</v>
      </c>
      <c r="D46" s="71" t="s">
        <v>1024</v>
      </c>
      <c r="E46" s="75">
        <f t="shared" si="1"/>
        <v>2017</v>
      </c>
      <c r="F46" s="70" t="s">
        <v>626</v>
      </c>
      <c r="G46" s="76" t="s">
        <v>258</v>
      </c>
      <c r="I46" s="77" t="s">
        <v>222</v>
      </c>
      <c r="J46" s="78">
        <v>0</v>
      </c>
      <c r="K46" s="154">
        <f>'07'!D51</f>
        <v>0</v>
      </c>
      <c r="L46" s="155" t="s">
        <v>1611</v>
      </c>
    </row>
    <row r="47" spans="2:12" ht="15">
      <c r="B47" s="76" t="str">
        <f t="shared" si="0"/>
        <v>P059</v>
      </c>
      <c r="C47" s="75">
        <v>106</v>
      </c>
      <c r="D47" s="71" t="s">
        <v>1024</v>
      </c>
      <c r="E47" s="75">
        <f t="shared" si="1"/>
        <v>2017</v>
      </c>
      <c r="F47" s="70" t="s">
        <v>627</v>
      </c>
      <c r="G47" s="76" t="s">
        <v>259</v>
      </c>
      <c r="H47" s="72" t="s">
        <v>676</v>
      </c>
      <c r="I47" s="77" t="s">
        <v>222</v>
      </c>
      <c r="J47" s="78">
        <v>0</v>
      </c>
      <c r="K47" s="154">
        <f>'07'!D52</f>
        <v>2564029.36</v>
      </c>
      <c r="L47" s="155" t="s">
        <v>1611</v>
      </c>
    </row>
    <row r="48" spans="2:12" ht="15">
      <c r="B48" s="76" t="str">
        <f t="shared" si="0"/>
        <v>P059</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P059</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P059</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P059</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P059</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P059</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P059</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P059</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P059</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P059</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P059</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P059</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P059</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P059</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P059</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P059</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P059</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P059</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P059</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P059</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P059</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P059</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P059</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P059</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P059</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P059</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P059</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P059</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P059</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P059</v>
      </c>
      <c r="C77" s="75">
        <v>115</v>
      </c>
      <c r="D77" s="71" t="s">
        <v>1025</v>
      </c>
      <c r="E77" s="75">
        <f t="shared" si="3"/>
        <v>2017</v>
      </c>
      <c r="F77" s="70" t="s">
        <v>735</v>
      </c>
      <c r="G77" s="162" t="str">
        <f>'03'!B10</f>
        <v>01</v>
      </c>
      <c r="H77" s="76" t="s">
        <v>1029</v>
      </c>
      <c r="I77" s="77" t="s">
        <v>222</v>
      </c>
      <c r="J77" s="78">
        <v>0</v>
      </c>
      <c r="K77" s="78">
        <f>'03'!H10</f>
        <v>6012.7</v>
      </c>
      <c r="L77" s="161" t="s">
        <v>1612</v>
      </c>
    </row>
    <row r="78" spans="2:12" ht="15">
      <c r="B78" s="76" t="str">
        <f t="shared" si="2"/>
        <v>P059</v>
      </c>
      <c r="C78" s="75">
        <v>115</v>
      </c>
      <c r="D78" s="71" t="s">
        <v>1025</v>
      </c>
      <c r="E78" s="75">
        <f t="shared" si="3"/>
        <v>2017</v>
      </c>
      <c r="F78" s="70" t="s">
        <v>736</v>
      </c>
      <c r="G78" s="162" t="str">
        <f>'03'!B11</f>
        <v>02</v>
      </c>
      <c r="H78" s="76" t="s">
        <v>1030</v>
      </c>
      <c r="I78" s="77" t="s">
        <v>222</v>
      </c>
      <c r="J78" s="78">
        <v>0</v>
      </c>
      <c r="K78" s="78">
        <f>'03'!H11</f>
        <v>6012.7</v>
      </c>
      <c r="L78" s="161" t="s">
        <v>1612</v>
      </c>
    </row>
    <row r="79" spans="2:12" ht="15">
      <c r="B79" s="76" t="str">
        <f t="shared" si="2"/>
        <v>P059</v>
      </c>
      <c r="C79" s="75">
        <v>115</v>
      </c>
      <c r="D79" s="71" t="s">
        <v>1025</v>
      </c>
      <c r="E79" s="75">
        <f t="shared" si="3"/>
        <v>2017</v>
      </c>
      <c r="F79" s="70" t="s">
        <v>737</v>
      </c>
      <c r="G79" s="162" t="str">
        <f>'03'!B12</f>
        <v>03</v>
      </c>
      <c r="H79" s="76" t="s">
        <v>1031</v>
      </c>
      <c r="I79" s="77" t="s">
        <v>222</v>
      </c>
      <c r="J79" s="78">
        <v>0</v>
      </c>
      <c r="K79" s="78">
        <f>'03'!H12</f>
        <v>6012.7</v>
      </c>
      <c r="L79" s="161" t="s">
        <v>1612</v>
      </c>
    </row>
    <row r="80" spans="2:12" ht="15">
      <c r="B80" s="76" t="str">
        <f t="shared" si="2"/>
        <v>P059</v>
      </c>
      <c r="C80" s="75">
        <v>115</v>
      </c>
      <c r="D80" s="71" t="s">
        <v>1025</v>
      </c>
      <c r="E80" s="75">
        <f t="shared" si="3"/>
        <v>2017</v>
      </c>
      <c r="F80" s="70" t="s">
        <v>738</v>
      </c>
      <c r="G80" s="162" t="str">
        <f>'03'!B13</f>
        <v>04</v>
      </c>
      <c r="H80" s="76" t="s">
        <v>1032</v>
      </c>
      <c r="I80" s="77" t="s">
        <v>222</v>
      </c>
      <c r="J80" s="78">
        <v>0</v>
      </c>
      <c r="K80" s="78">
        <f>'03'!H13</f>
        <v>6012.7</v>
      </c>
      <c r="L80" s="161" t="s">
        <v>1612</v>
      </c>
    </row>
    <row r="81" spans="2:12" ht="15">
      <c r="B81" s="76" t="str">
        <f t="shared" si="2"/>
        <v>P059</v>
      </c>
      <c r="C81" s="75">
        <v>115</v>
      </c>
      <c r="D81" s="71" t="s">
        <v>1025</v>
      </c>
      <c r="E81" s="75">
        <f t="shared" si="3"/>
        <v>2017</v>
      </c>
      <c r="F81" s="70" t="s">
        <v>739</v>
      </c>
      <c r="G81" s="162" t="str">
        <f>'03'!B14</f>
        <v>05</v>
      </c>
      <c r="H81" s="76" t="s">
        <v>1033</v>
      </c>
      <c r="I81" s="77" t="s">
        <v>222</v>
      </c>
      <c r="J81" s="78">
        <v>0</v>
      </c>
      <c r="K81" s="78">
        <f>'03'!H14</f>
        <v>6012.7</v>
      </c>
      <c r="L81" s="161" t="s">
        <v>1612</v>
      </c>
    </row>
    <row r="82" spans="2:12" ht="15">
      <c r="B82" s="76" t="str">
        <f t="shared" si="2"/>
        <v>P059</v>
      </c>
      <c r="C82" s="75">
        <v>115</v>
      </c>
      <c r="D82" s="71" t="s">
        <v>1025</v>
      </c>
      <c r="E82" s="75">
        <f t="shared" si="3"/>
        <v>2017</v>
      </c>
      <c r="F82" s="70" t="s">
        <v>740</v>
      </c>
      <c r="G82" s="162" t="str">
        <f>'03'!B15</f>
        <v>06</v>
      </c>
      <c r="H82" s="76" t="s">
        <v>1034</v>
      </c>
      <c r="I82" s="77" t="s">
        <v>222</v>
      </c>
      <c r="J82" s="78">
        <v>0</v>
      </c>
      <c r="K82" s="78">
        <f>'03'!H15</f>
        <v>6012.7</v>
      </c>
      <c r="L82" s="161" t="s">
        <v>1612</v>
      </c>
    </row>
    <row r="83" spans="2:12" ht="15">
      <c r="B83" s="76" t="str">
        <f t="shared" si="2"/>
        <v>P059</v>
      </c>
      <c r="C83" s="75">
        <v>115</v>
      </c>
      <c r="D83" s="71" t="s">
        <v>1025</v>
      </c>
      <c r="E83" s="75">
        <f t="shared" si="3"/>
        <v>2017</v>
      </c>
      <c r="F83" s="70" t="s">
        <v>741</v>
      </c>
      <c r="G83" s="162" t="str">
        <f>'03'!B16</f>
        <v>07</v>
      </c>
      <c r="H83" s="76" t="s">
        <v>1035</v>
      </c>
      <c r="I83" s="77" t="s">
        <v>222</v>
      </c>
      <c r="J83" s="78">
        <v>0</v>
      </c>
      <c r="K83" s="78">
        <f>'03'!H16</f>
        <v>6012.7</v>
      </c>
      <c r="L83" s="161" t="s">
        <v>1612</v>
      </c>
    </row>
    <row r="84" spans="2:12" ht="15">
      <c r="B84" s="76" t="str">
        <f t="shared" si="2"/>
        <v>P059</v>
      </c>
      <c r="C84" s="75">
        <v>115</v>
      </c>
      <c r="D84" s="71" t="s">
        <v>1025</v>
      </c>
      <c r="E84" s="75">
        <f t="shared" si="3"/>
        <v>2017</v>
      </c>
      <c r="F84" s="70" t="s">
        <v>742</v>
      </c>
      <c r="G84" s="162" t="str">
        <f>'03'!B17</f>
        <v>08</v>
      </c>
      <c r="H84" s="76" t="s">
        <v>1036</v>
      </c>
      <c r="I84" s="77" t="s">
        <v>222</v>
      </c>
      <c r="J84" s="78">
        <v>0</v>
      </c>
      <c r="K84" s="78">
        <f>'03'!H17</f>
        <v>6012.7</v>
      </c>
      <c r="L84" s="161" t="s">
        <v>1612</v>
      </c>
    </row>
    <row r="85" spans="2:12" ht="15">
      <c r="B85" s="76" t="str">
        <f t="shared" si="2"/>
        <v>P059</v>
      </c>
      <c r="C85" s="75">
        <v>115</v>
      </c>
      <c r="D85" s="71" t="s">
        <v>1025</v>
      </c>
      <c r="E85" s="75">
        <f t="shared" si="3"/>
        <v>2017</v>
      </c>
      <c r="F85" s="70" t="s">
        <v>743</v>
      </c>
      <c r="G85" s="162" t="str">
        <f>'03'!B18</f>
        <v>09</v>
      </c>
      <c r="H85" s="76" t="s">
        <v>1037</v>
      </c>
      <c r="I85" s="77" t="s">
        <v>222</v>
      </c>
      <c r="J85" s="78">
        <v>0</v>
      </c>
      <c r="K85" s="78">
        <f>'03'!H18</f>
        <v>6012.7</v>
      </c>
      <c r="L85" s="161" t="s">
        <v>1612</v>
      </c>
    </row>
    <row r="86" spans="2:12" ht="15">
      <c r="B86" s="76" t="str">
        <f t="shared" si="2"/>
        <v>P059</v>
      </c>
      <c r="C86" s="75">
        <v>115</v>
      </c>
      <c r="D86" s="71" t="s">
        <v>1025</v>
      </c>
      <c r="E86" s="75">
        <f t="shared" si="3"/>
        <v>2017</v>
      </c>
      <c r="F86" s="70" t="s">
        <v>744</v>
      </c>
      <c r="G86" s="162" t="str">
        <f>'03'!B19</f>
        <v>10</v>
      </c>
      <c r="H86" s="76" t="s">
        <v>1038</v>
      </c>
      <c r="I86" s="77" t="s">
        <v>222</v>
      </c>
      <c r="J86" s="78">
        <v>0</v>
      </c>
      <c r="K86" s="78">
        <f>'03'!H19</f>
        <v>6012.7</v>
      </c>
      <c r="L86" s="161" t="s">
        <v>1612</v>
      </c>
    </row>
    <row r="87" spans="2:12" ht="15">
      <c r="B87" s="76" t="str">
        <f t="shared" si="2"/>
        <v>P059</v>
      </c>
      <c r="C87" s="75">
        <v>115</v>
      </c>
      <c r="D87" s="71" t="s">
        <v>1025</v>
      </c>
      <c r="E87" s="75">
        <f t="shared" si="3"/>
        <v>2017</v>
      </c>
      <c r="F87" s="70" t="s">
        <v>745</v>
      </c>
      <c r="G87" s="162" t="str">
        <f>'03'!B20</f>
        <v>11</v>
      </c>
      <c r="H87" s="76" t="s">
        <v>1039</v>
      </c>
      <c r="I87" s="77" t="s">
        <v>222</v>
      </c>
      <c r="J87" s="78">
        <v>0</v>
      </c>
      <c r="K87" s="78">
        <f>'03'!H20</f>
        <v>6012.7</v>
      </c>
      <c r="L87" s="161" t="s">
        <v>1612</v>
      </c>
    </row>
    <row r="88" spans="2:12" ht="15">
      <c r="B88" s="76" t="str">
        <f t="shared" si="2"/>
        <v>P059</v>
      </c>
      <c r="C88" s="75">
        <v>115</v>
      </c>
      <c r="D88" s="71" t="s">
        <v>1025</v>
      </c>
      <c r="E88" s="75">
        <f t="shared" si="3"/>
        <v>2017</v>
      </c>
      <c r="F88" s="70" t="s">
        <v>746</v>
      </c>
      <c r="G88" s="162" t="str">
        <f>'03'!B21</f>
        <v>12</v>
      </c>
      <c r="H88" s="76" t="s">
        <v>1040</v>
      </c>
      <c r="I88" s="77" t="s">
        <v>222</v>
      </c>
      <c r="J88" s="78">
        <v>0</v>
      </c>
      <c r="K88" s="78">
        <f>'03'!H21</f>
        <v>6012.7</v>
      </c>
      <c r="L88" s="161" t="s">
        <v>1612</v>
      </c>
    </row>
    <row r="89" spans="2:12" ht="15">
      <c r="B89" s="76" t="str">
        <f t="shared" si="2"/>
        <v>P059</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P059</v>
      </c>
      <c r="C90" s="75">
        <v>115</v>
      </c>
      <c r="D90" s="71" t="s">
        <v>1025</v>
      </c>
      <c r="E90" s="75">
        <f t="shared" si="3"/>
        <v>2017</v>
      </c>
      <c r="F90" s="70" t="s">
        <v>748</v>
      </c>
      <c r="G90" s="162" t="str">
        <f>'03'!B10</f>
        <v>01</v>
      </c>
      <c r="H90" s="76" t="s">
        <v>1042</v>
      </c>
      <c r="I90" s="77" t="s">
        <v>221</v>
      </c>
      <c r="J90" s="71">
        <v>0</v>
      </c>
      <c r="K90" s="78" t="str">
        <f>'03'!E10&amp;" "&amp;TEXT('03'!F10,"#.##0")&amp;"/"&amp;'03'!G10</f>
        <v>LEI MUNICIPAL N. 632/2016</v>
      </c>
      <c r="L90" s="161" t="s">
        <v>1612</v>
      </c>
    </row>
    <row r="91" spans="2:12" ht="15">
      <c r="B91" s="76" t="str">
        <f t="shared" si="2"/>
        <v>P059</v>
      </c>
      <c r="C91" s="75">
        <v>115</v>
      </c>
      <c r="D91" s="71" t="s">
        <v>1025</v>
      </c>
      <c r="E91" s="75">
        <f t="shared" si="3"/>
        <v>2017</v>
      </c>
      <c r="F91" s="70" t="s">
        <v>749</v>
      </c>
      <c r="G91" s="162" t="str">
        <f>'03'!B11</f>
        <v>02</v>
      </c>
      <c r="H91" s="76" t="s">
        <v>1043</v>
      </c>
      <c r="I91" s="77" t="s">
        <v>221</v>
      </c>
      <c r="J91" s="71">
        <v>0</v>
      </c>
      <c r="K91" s="78" t="str">
        <f>'03'!E11&amp;" "&amp;TEXT('03'!F11,"#.##0")&amp;"/"&amp;'03'!G11</f>
        <v>LEI MUNICIPAL N. 632/2016</v>
      </c>
      <c r="L91" s="161" t="s">
        <v>1612</v>
      </c>
    </row>
    <row r="92" spans="2:12" ht="15">
      <c r="B92" s="76" t="str">
        <f t="shared" si="2"/>
        <v>P059</v>
      </c>
      <c r="C92" s="75">
        <v>115</v>
      </c>
      <c r="D92" s="71" t="s">
        <v>1025</v>
      </c>
      <c r="E92" s="75">
        <f t="shared" si="3"/>
        <v>2017</v>
      </c>
      <c r="F92" s="70" t="s">
        <v>750</v>
      </c>
      <c r="G92" s="162" t="str">
        <f>'03'!B12</f>
        <v>03</v>
      </c>
      <c r="H92" s="76" t="s">
        <v>1044</v>
      </c>
      <c r="I92" s="77" t="s">
        <v>221</v>
      </c>
      <c r="J92" s="71">
        <v>0</v>
      </c>
      <c r="K92" s="78" t="str">
        <f>'03'!E12&amp;" "&amp;TEXT('03'!F12,"#.##0")&amp;"/"&amp;'03'!G12</f>
        <v>LEI MUNICIPAL N. 632/2016</v>
      </c>
      <c r="L92" s="161" t="s">
        <v>1612</v>
      </c>
    </row>
    <row r="93" spans="2:12" ht="15">
      <c r="B93" s="76" t="str">
        <f t="shared" si="2"/>
        <v>P059</v>
      </c>
      <c r="C93" s="75">
        <v>115</v>
      </c>
      <c r="D93" s="71" t="s">
        <v>1025</v>
      </c>
      <c r="E93" s="75">
        <f t="shared" si="3"/>
        <v>2017</v>
      </c>
      <c r="F93" s="70" t="s">
        <v>751</v>
      </c>
      <c r="G93" s="162" t="str">
        <f>'03'!B13</f>
        <v>04</v>
      </c>
      <c r="H93" s="76" t="s">
        <v>1045</v>
      </c>
      <c r="I93" s="77" t="s">
        <v>221</v>
      </c>
      <c r="J93" s="71">
        <v>0</v>
      </c>
      <c r="K93" s="78" t="str">
        <f>'03'!E13&amp;" "&amp;TEXT('03'!F13,"#.##0")&amp;"/"&amp;'03'!G13</f>
        <v>LEI MUNICIPAL N. 632/2016</v>
      </c>
      <c r="L93" s="161" t="s">
        <v>1612</v>
      </c>
    </row>
    <row r="94" spans="2:12" ht="15">
      <c r="B94" s="76" t="str">
        <f t="shared" si="2"/>
        <v>P059</v>
      </c>
      <c r="C94" s="75">
        <v>115</v>
      </c>
      <c r="D94" s="71" t="s">
        <v>1025</v>
      </c>
      <c r="E94" s="75">
        <f t="shared" si="3"/>
        <v>2017</v>
      </c>
      <c r="F94" s="70" t="s">
        <v>752</v>
      </c>
      <c r="G94" s="162" t="str">
        <f>'03'!B14</f>
        <v>05</v>
      </c>
      <c r="H94" s="76" t="s">
        <v>1046</v>
      </c>
      <c r="I94" s="77" t="s">
        <v>221</v>
      </c>
      <c r="J94" s="71">
        <v>0</v>
      </c>
      <c r="K94" s="78" t="str">
        <f>'03'!E14&amp;" "&amp;TEXT('03'!F14,"#.##0")&amp;"/"&amp;'03'!G14</f>
        <v>LEI MUNICIPAL N. 632/2016</v>
      </c>
      <c r="L94" s="161" t="s">
        <v>1612</v>
      </c>
    </row>
    <row r="95" spans="2:12" ht="15">
      <c r="B95" s="76" t="str">
        <f t="shared" si="2"/>
        <v>P059</v>
      </c>
      <c r="C95" s="75">
        <v>115</v>
      </c>
      <c r="D95" s="71" t="s">
        <v>1025</v>
      </c>
      <c r="E95" s="75">
        <f t="shared" si="3"/>
        <v>2017</v>
      </c>
      <c r="F95" s="70" t="s">
        <v>753</v>
      </c>
      <c r="G95" s="162" t="str">
        <f>'03'!B15</f>
        <v>06</v>
      </c>
      <c r="H95" s="76" t="s">
        <v>1047</v>
      </c>
      <c r="I95" s="77" t="s">
        <v>221</v>
      </c>
      <c r="J95" s="71">
        <v>0</v>
      </c>
      <c r="K95" s="78" t="str">
        <f>'03'!E15&amp;" "&amp;TEXT('03'!F15,"#.##0")&amp;"/"&amp;'03'!G15</f>
        <v>LEI MUNICIPAL N. 632/2016</v>
      </c>
      <c r="L95" s="161" t="s">
        <v>1612</v>
      </c>
    </row>
    <row r="96" spans="2:12" ht="15">
      <c r="B96" s="76" t="str">
        <f t="shared" si="2"/>
        <v>P059</v>
      </c>
      <c r="C96" s="75">
        <v>115</v>
      </c>
      <c r="D96" s="71" t="s">
        <v>1025</v>
      </c>
      <c r="E96" s="75">
        <f t="shared" si="3"/>
        <v>2017</v>
      </c>
      <c r="F96" s="70" t="s">
        <v>754</v>
      </c>
      <c r="G96" s="162" t="str">
        <f>'03'!B16</f>
        <v>07</v>
      </c>
      <c r="H96" s="76" t="s">
        <v>1048</v>
      </c>
      <c r="I96" s="77" t="s">
        <v>221</v>
      </c>
      <c r="J96" s="71">
        <v>0</v>
      </c>
      <c r="K96" s="78" t="str">
        <f>'03'!E16&amp;" "&amp;TEXT('03'!F16,"#.##0")&amp;"/"&amp;'03'!G16</f>
        <v>LEI MUNICIPAL N. 632/2016</v>
      </c>
      <c r="L96" s="161" t="s">
        <v>1612</v>
      </c>
    </row>
    <row r="97" spans="2:12" ht="15">
      <c r="B97" s="76" t="str">
        <f t="shared" si="2"/>
        <v>P059</v>
      </c>
      <c r="C97" s="75">
        <v>115</v>
      </c>
      <c r="D97" s="71" t="s">
        <v>1025</v>
      </c>
      <c r="E97" s="75">
        <f t="shared" si="3"/>
        <v>2017</v>
      </c>
      <c r="F97" s="70" t="s">
        <v>755</v>
      </c>
      <c r="G97" s="162" t="str">
        <f>'03'!B17</f>
        <v>08</v>
      </c>
      <c r="H97" s="76" t="s">
        <v>1049</v>
      </c>
      <c r="I97" s="77" t="s">
        <v>221</v>
      </c>
      <c r="J97" s="71">
        <v>0</v>
      </c>
      <c r="K97" s="78" t="str">
        <f>'03'!E17&amp;" "&amp;TEXT('03'!F17,"#.##0")&amp;"/"&amp;'03'!G17</f>
        <v>LEI MUNICIPAL N. 632/2016</v>
      </c>
      <c r="L97" s="161" t="s">
        <v>1612</v>
      </c>
    </row>
    <row r="98" spans="2:12" ht="15">
      <c r="B98" s="76" t="str">
        <f t="shared" si="2"/>
        <v>P059</v>
      </c>
      <c r="C98" s="75">
        <v>115</v>
      </c>
      <c r="D98" s="71" t="s">
        <v>1025</v>
      </c>
      <c r="E98" s="75">
        <f t="shared" si="3"/>
        <v>2017</v>
      </c>
      <c r="F98" s="70" t="s">
        <v>756</v>
      </c>
      <c r="G98" s="162" t="str">
        <f>'03'!B18</f>
        <v>09</v>
      </c>
      <c r="H98" s="76" t="s">
        <v>1050</v>
      </c>
      <c r="I98" s="77" t="s">
        <v>221</v>
      </c>
      <c r="J98" s="71">
        <v>0</v>
      </c>
      <c r="K98" s="78" t="str">
        <f>'03'!E18&amp;" "&amp;TEXT('03'!F18,"#.##0")&amp;"/"&amp;'03'!G18</f>
        <v>LEI MUNICIPAL N. 632/2016</v>
      </c>
      <c r="L98" s="161" t="s">
        <v>1612</v>
      </c>
    </row>
    <row r="99" spans="2:12" ht="15">
      <c r="B99" s="76" t="str">
        <f t="shared" si="2"/>
        <v>P059</v>
      </c>
      <c r="C99" s="75">
        <v>115</v>
      </c>
      <c r="D99" s="71" t="s">
        <v>1025</v>
      </c>
      <c r="E99" s="75">
        <f t="shared" si="3"/>
        <v>2017</v>
      </c>
      <c r="F99" s="70" t="s">
        <v>757</v>
      </c>
      <c r="G99" s="162" t="str">
        <f>'03'!B19</f>
        <v>10</v>
      </c>
      <c r="H99" s="76" t="s">
        <v>1051</v>
      </c>
      <c r="I99" s="77" t="s">
        <v>221</v>
      </c>
      <c r="J99" s="71">
        <v>0</v>
      </c>
      <c r="K99" s="78" t="str">
        <f>'03'!E19&amp;" "&amp;TEXT('03'!F19,"#.##0")&amp;"/"&amp;'03'!G19</f>
        <v>LEI MUNICIPAL N. 632/2016</v>
      </c>
      <c r="L99" s="161" t="s">
        <v>1612</v>
      </c>
    </row>
    <row r="100" spans="2:12" ht="15">
      <c r="B100" s="76" t="str">
        <f t="shared" si="2"/>
        <v>P059</v>
      </c>
      <c r="C100" s="75">
        <v>115</v>
      </c>
      <c r="D100" s="71" t="s">
        <v>1025</v>
      </c>
      <c r="E100" s="75">
        <f t="shared" si="3"/>
        <v>2017</v>
      </c>
      <c r="F100" s="70" t="s">
        <v>758</v>
      </c>
      <c r="G100" s="162" t="str">
        <f>'03'!B20</f>
        <v>11</v>
      </c>
      <c r="H100" s="76" t="s">
        <v>1052</v>
      </c>
      <c r="I100" s="77" t="s">
        <v>221</v>
      </c>
      <c r="J100" s="71">
        <v>0</v>
      </c>
      <c r="K100" s="78" t="str">
        <f>'03'!E20&amp;" "&amp;TEXT('03'!F20,"#.##0")&amp;"/"&amp;'03'!G20</f>
        <v>LEI MUNICIPAL N. 632/2016</v>
      </c>
      <c r="L100" s="161" t="s">
        <v>1612</v>
      </c>
    </row>
    <row r="101" spans="2:12" ht="15">
      <c r="B101" s="76" t="str">
        <f t="shared" si="2"/>
        <v>P059</v>
      </c>
      <c r="C101" s="75">
        <v>115</v>
      </c>
      <c r="D101" s="71" t="s">
        <v>1025</v>
      </c>
      <c r="E101" s="75">
        <f t="shared" si="3"/>
        <v>2017</v>
      </c>
      <c r="F101" s="70" t="s">
        <v>759</v>
      </c>
      <c r="G101" s="162" t="str">
        <f>'03'!B21</f>
        <v>12</v>
      </c>
      <c r="H101" s="76" t="s">
        <v>1053</v>
      </c>
      <c r="I101" s="77" t="s">
        <v>221</v>
      </c>
      <c r="J101" s="71">
        <v>0</v>
      </c>
      <c r="K101" s="78" t="str">
        <f>'03'!E21&amp;" "&amp;TEXT('03'!F21,"#.##0")&amp;"/"&amp;'03'!G21</f>
        <v>LEI MUNICIPAL N. 632/2016</v>
      </c>
      <c r="L101" s="161" t="s">
        <v>1612</v>
      </c>
    </row>
    <row r="102" spans="2:12" ht="15">
      <c r="B102" s="76" t="str">
        <f t="shared" si="2"/>
        <v>P059</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P059</v>
      </c>
      <c r="C103" s="75">
        <v>115</v>
      </c>
      <c r="D103" s="71" t="s">
        <v>1025</v>
      </c>
      <c r="E103" s="75">
        <f t="shared" si="3"/>
        <v>2017</v>
      </c>
      <c r="F103" s="70" t="s">
        <v>761</v>
      </c>
      <c r="G103" s="162" t="str">
        <f>'05'!B10</f>
        <v>01</v>
      </c>
      <c r="H103" s="76" t="s">
        <v>708</v>
      </c>
      <c r="I103" s="77" t="s">
        <v>222</v>
      </c>
      <c r="J103" s="78">
        <f>'03'!H36</f>
        <v>0</v>
      </c>
      <c r="K103" s="78">
        <f>'04'!E10</f>
        <v>78156</v>
      </c>
      <c r="L103" s="161" t="s">
        <v>1613</v>
      </c>
    </row>
    <row r="104" spans="2:12" ht="15">
      <c r="B104" s="76" t="str">
        <f t="shared" si="2"/>
        <v>P059</v>
      </c>
      <c r="C104" s="75">
        <v>115</v>
      </c>
      <c r="D104" s="71" t="s">
        <v>1025</v>
      </c>
      <c r="E104" s="75">
        <f t="shared" si="3"/>
        <v>2017</v>
      </c>
      <c r="F104" s="70" t="s">
        <v>762</v>
      </c>
      <c r="G104" s="162" t="str">
        <f>'05'!B11</f>
        <v>02</v>
      </c>
      <c r="H104" s="76" t="s">
        <v>709</v>
      </c>
      <c r="I104" s="77" t="s">
        <v>222</v>
      </c>
      <c r="J104" s="78">
        <f>'03'!H37</f>
        <v>0</v>
      </c>
      <c r="K104" s="78">
        <f>'04'!E11</f>
        <v>78156</v>
      </c>
      <c r="L104" s="161" t="s">
        <v>1613</v>
      </c>
    </row>
    <row r="105" spans="2:12" ht="15">
      <c r="B105" s="76" t="str">
        <f t="shared" si="2"/>
        <v>P059</v>
      </c>
      <c r="C105" s="75">
        <v>115</v>
      </c>
      <c r="D105" s="71" t="s">
        <v>1025</v>
      </c>
      <c r="E105" s="75">
        <f t="shared" si="3"/>
        <v>2017</v>
      </c>
      <c r="F105" s="70" t="s">
        <v>763</v>
      </c>
      <c r="G105" s="162" t="str">
        <f>'05'!B12</f>
        <v>03</v>
      </c>
      <c r="H105" s="76" t="s">
        <v>710</v>
      </c>
      <c r="I105" s="77" t="s">
        <v>222</v>
      </c>
      <c r="J105" s="78">
        <f>'03'!H38</f>
        <v>0</v>
      </c>
      <c r="K105" s="78">
        <f>'04'!E12</f>
        <v>78156</v>
      </c>
      <c r="L105" s="161" t="s">
        <v>1613</v>
      </c>
    </row>
    <row r="106" spans="2:12" ht="15">
      <c r="B106" s="76" t="str">
        <f t="shared" si="2"/>
        <v>P059</v>
      </c>
      <c r="C106" s="75">
        <v>115</v>
      </c>
      <c r="D106" s="71" t="s">
        <v>1025</v>
      </c>
      <c r="E106" s="75">
        <f t="shared" si="3"/>
        <v>2017</v>
      </c>
      <c r="F106" s="70" t="s">
        <v>764</v>
      </c>
      <c r="G106" s="162" t="str">
        <f>'05'!B13</f>
        <v>04</v>
      </c>
      <c r="H106" s="76" t="s">
        <v>711</v>
      </c>
      <c r="I106" s="77" t="s">
        <v>222</v>
      </c>
      <c r="J106" s="78">
        <f>'03'!H39</f>
        <v>0</v>
      </c>
      <c r="K106" s="78">
        <f>'04'!E13</f>
        <v>78156</v>
      </c>
      <c r="L106" s="161" t="s">
        <v>1613</v>
      </c>
    </row>
    <row r="107" spans="2:12" ht="15">
      <c r="B107" s="76" t="str">
        <f t="shared" si="2"/>
        <v>P059</v>
      </c>
      <c r="C107" s="75">
        <v>115</v>
      </c>
      <c r="D107" s="71" t="s">
        <v>1025</v>
      </c>
      <c r="E107" s="75">
        <f t="shared" si="3"/>
        <v>2017</v>
      </c>
      <c r="F107" s="70" t="s">
        <v>765</v>
      </c>
      <c r="G107" s="162" t="str">
        <f>'05'!B14</f>
        <v>05</v>
      </c>
      <c r="H107" s="76" t="s">
        <v>712</v>
      </c>
      <c r="I107" s="77" t="s">
        <v>222</v>
      </c>
      <c r="J107" s="78">
        <f>'03'!H40</f>
        <v>0</v>
      </c>
      <c r="K107" s="78">
        <f>'04'!E14</f>
        <v>78156</v>
      </c>
      <c r="L107" s="161" t="s">
        <v>1613</v>
      </c>
    </row>
    <row r="108" spans="2:12" ht="15">
      <c r="B108" s="76" t="str">
        <f t="shared" si="2"/>
        <v>P059</v>
      </c>
      <c r="C108" s="75">
        <v>115</v>
      </c>
      <c r="D108" s="71" t="s">
        <v>1025</v>
      </c>
      <c r="E108" s="75">
        <f t="shared" si="3"/>
        <v>2017</v>
      </c>
      <c r="F108" s="70" t="s">
        <v>766</v>
      </c>
      <c r="G108" s="162" t="str">
        <f>'05'!B15</f>
        <v>06</v>
      </c>
      <c r="H108" s="76" t="s">
        <v>713</v>
      </c>
      <c r="I108" s="77" t="s">
        <v>222</v>
      </c>
      <c r="J108" s="78">
        <f>'03'!H41</f>
        <v>0</v>
      </c>
      <c r="K108" s="78">
        <f>'04'!E15</f>
        <v>78156</v>
      </c>
      <c r="L108" s="161" t="s">
        <v>1613</v>
      </c>
    </row>
    <row r="109" spans="2:12" ht="15">
      <c r="B109" s="76" t="str">
        <f t="shared" si="2"/>
        <v>P059</v>
      </c>
      <c r="C109" s="75">
        <v>115</v>
      </c>
      <c r="D109" s="71" t="s">
        <v>1025</v>
      </c>
      <c r="E109" s="75">
        <f t="shared" si="3"/>
        <v>2017</v>
      </c>
      <c r="F109" s="70" t="s">
        <v>767</v>
      </c>
      <c r="G109" s="162" t="str">
        <f>'05'!B16</f>
        <v>07</v>
      </c>
      <c r="H109" s="76" t="s">
        <v>714</v>
      </c>
      <c r="I109" s="77" t="s">
        <v>222</v>
      </c>
      <c r="J109" s="78">
        <f>'03'!H42</f>
        <v>0</v>
      </c>
      <c r="K109" s="78">
        <f>'04'!E16</f>
        <v>78156</v>
      </c>
      <c r="L109" s="161" t="s">
        <v>1613</v>
      </c>
    </row>
    <row r="110" spans="2:12" ht="15">
      <c r="B110" s="76" t="str">
        <f t="shared" si="2"/>
        <v>P059</v>
      </c>
      <c r="C110" s="75">
        <v>115</v>
      </c>
      <c r="D110" s="71" t="s">
        <v>1025</v>
      </c>
      <c r="E110" s="75">
        <f t="shared" si="3"/>
        <v>2017</v>
      </c>
      <c r="F110" s="70" t="s">
        <v>768</v>
      </c>
      <c r="G110" s="162" t="str">
        <f>'05'!B17</f>
        <v>08</v>
      </c>
      <c r="H110" s="76" t="s">
        <v>715</v>
      </c>
      <c r="I110" s="77" t="s">
        <v>222</v>
      </c>
      <c r="J110" s="78">
        <f>'03'!H43</f>
        <v>0</v>
      </c>
      <c r="K110" s="78">
        <f>'04'!E17</f>
        <v>78156</v>
      </c>
      <c r="L110" s="161" t="s">
        <v>1613</v>
      </c>
    </row>
    <row r="111" spans="2:12" ht="15">
      <c r="B111" s="76" t="str">
        <f t="shared" si="2"/>
        <v>P059</v>
      </c>
      <c r="C111" s="75">
        <v>115</v>
      </c>
      <c r="D111" s="71" t="s">
        <v>1025</v>
      </c>
      <c r="E111" s="75">
        <f t="shared" si="3"/>
        <v>2017</v>
      </c>
      <c r="F111" s="70" t="s">
        <v>769</v>
      </c>
      <c r="G111" s="162" t="str">
        <f>'05'!B18</f>
        <v>09</v>
      </c>
      <c r="H111" s="76" t="s">
        <v>716</v>
      </c>
      <c r="I111" s="77" t="s">
        <v>222</v>
      </c>
      <c r="J111" s="78">
        <f>'03'!H44</f>
        <v>0</v>
      </c>
      <c r="K111" s="78">
        <f>'04'!E18</f>
        <v>78156</v>
      </c>
      <c r="L111" s="161" t="s">
        <v>1613</v>
      </c>
    </row>
    <row r="112" spans="2:12" ht="15">
      <c r="B112" s="76" t="str">
        <f t="shared" si="2"/>
        <v>P059</v>
      </c>
      <c r="C112" s="75">
        <v>115</v>
      </c>
      <c r="D112" s="71" t="s">
        <v>1025</v>
      </c>
      <c r="E112" s="75">
        <f t="shared" si="3"/>
        <v>2017</v>
      </c>
      <c r="F112" s="70" t="s">
        <v>770</v>
      </c>
      <c r="G112" s="162" t="str">
        <f>'05'!B19</f>
        <v>10</v>
      </c>
      <c r="H112" s="76" t="s">
        <v>717</v>
      </c>
      <c r="I112" s="77" t="s">
        <v>222</v>
      </c>
      <c r="J112" s="78">
        <f>'03'!H45</f>
        <v>0</v>
      </c>
      <c r="K112" s="78">
        <f>'04'!E19</f>
        <v>78156</v>
      </c>
      <c r="L112" s="161" t="s">
        <v>1613</v>
      </c>
    </row>
    <row r="113" spans="2:12" ht="15">
      <c r="B113" s="76" t="str">
        <f t="shared" si="2"/>
        <v>P059</v>
      </c>
      <c r="C113" s="75">
        <v>115</v>
      </c>
      <c r="D113" s="71" t="s">
        <v>1025</v>
      </c>
      <c r="E113" s="75">
        <f t="shared" si="3"/>
        <v>2017</v>
      </c>
      <c r="F113" s="70" t="s">
        <v>771</v>
      </c>
      <c r="G113" s="162" t="str">
        <f>'05'!B20</f>
        <v>11</v>
      </c>
      <c r="H113" s="76" t="s">
        <v>718</v>
      </c>
      <c r="I113" s="77" t="s">
        <v>222</v>
      </c>
      <c r="J113" s="78">
        <f>'03'!H46</f>
        <v>0</v>
      </c>
      <c r="K113" s="78">
        <f>'04'!E20</f>
        <v>78156</v>
      </c>
      <c r="L113" s="161" t="s">
        <v>1613</v>
      </c>
    </row>
    <row r="114" spans="2:12" ht="15">
      <c r="B114" s="76" t="str">
        <f t="shared" si="2"/>
        <v>P059</v>
      </c>
      <c r="C114" s="75">
        <v>115</v>
      </c>
      <c r="D114" s="71" t="s">
        <v>1025</v>
      </c>
      <c r="E114" s="75">
        <f t="shared" si="3"/>
        <v>2017</v>
      </c>
      <c r="F114" s="70" t="s">
        <v>772</v>
      </c>
      <c r="G114" s="162" t="str">
        <f>'05'!B21</f>
        <v>12</v>
      </c>
      <c r="H114" s="76" t="s">
        <v>719</v>
      </c>
      <c r="I114" s="77" t="s">
        <v>222</v>
      </c>
      <c r="J114" s="78">
        <f>'03'!H47</f>
        <v>0</v>
      </c>
      <c r="K114" s="78">
        <f>'04'!E21</f>
        <v>78156</v>
      </c>
      <c r="L114" s="161" t="s">
        <v>1613</v>
      </c>
    </row>
    <row r="115" spans="2:12" ht="15">
      <c r="B115" s="76" t="str">
        <f t="shared" si="2"/>
        <v>P059</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P059</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P059</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P059</v>
      </c>
      <c r="C118" s="75">
        <v>120</v>
      </c>
      <c r="D118" s="71" t="s">
        <v>1027</v>
      </c>
      <c r="E118" s="75">
        <f t="shared" si="3"/>
        <v>2017</v>
      </c>
      <c r="F118" s="70" t="s">
        <v>778</v>
      </c>
      <c r="G118" s="71" t="s">
        <v>246</v>
      </c>
      <c r="H118" s="76" t="s">
        <v>779</v>
      </c>
      <c r="I118" s="77" t="s">
        <v>222</v>
      </c>
      <c r="J118" s="78">
        <f>'03'!H52</f>
        <v>0</v>
      </c>
      <c r="K118" s="78">
        <f>'02'!D13</f>
        <v>2093257.51</v>
      </c>
      <c r="L118" s="161" t="s">
        <v>1614</v>
      </c>
    </row>
    <row r="119" spans="2:12" ht="15">
      <c r="B119" s="76" t="str">
        <f t="shared" si="2"/>
        <v>P059</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P059</v>
      </c>
      <c r="C120" s="75">
        <v>118</v>
      </c>
      <c r="D120" s="71" t="s">
        <v>1026</v>
      </c>
      <c r="E120" s="75">
        <f t="shared" si="3"/>
        <v>2017</v>
      </c>
      <c r="F120" s="70" t="s">
        <v>782</v>
      </c>
      <c r="G120" s="71" t="s">
        <v>248</v>
      </c>
      <c r="H120" s="76" t="s">
        <v>783</v>
      </c>
      <c r="I120" s="77" t="s">
        <v>222</v>
      </c>
      <c r="J120" s="78">
        <f>'03'!H54</f>
        <v>0</v>
      </c>
      <c r="K120" s="78">
        <f>'05'!H10</f>
        <v>3006.35</v>
      </c>
      <c r="L120" s="161" t="s">
        <v>1615</v>
      </c>
    </row>
    <row r="121" spans="2:12" ht="15">
      <c r="B121" s="76" t="str">
        <f t="shared" si="2"/>
        <v>P059</v>
      </c>
      <c r="C121" s="75">
        <v>118</v>
      </c>
      <c r="D121" s="71" t="s">
        <v>1026</v>
      </c>
      <c r="E121" s="75">
        <f t="shared" si="3"/>
        <v>2017</v>
      </c>
      <c r="F121" s="70" t="s">
        <v>784</v>
      </c>
      <c r="G121" s="71" t="s">
        <v>249</v>
      </c>
      <c r="H121" s="76" t="s">
        <v>785</v>
      </c>
      <c r="I121" s="77" t="s">
        <v>222</v>
      </c>
      <c r="J121" s="78">
        <f>'03'!H55</f>
        <v>0</v>
      </c>
      <c r="K121" s="78">
        <f>'05'!H11</f>
        <v>3006.35</v>
      </c>
      <c r="L121" s="161" t="s">
        <v>1615</v>
      </c>
    </row>
    <row r="122" spans="2:12" ht="15">
      <c r="B122" s="76" t="str">
        <f t="shared" si="2"/>
        <v>P059</v>
      </c>
      <c r="C122" s="75">
        <v>118</v>
      </c>
      <c r="D122" s="71" t="s">
        <v>1026</v>
      </c>
      <c r="E122" s="75">
        <f t="shared" si="3"/>
        <v>2017</v>
      </c>
      <c r="F122" s="70" t="s">
        <v>786</v>
      </c>
      <c r="G122" s="71" t="s">
        <v>250</v>
      </c>
      <c r="H122" s="76" t="s">
        <v>787</v>
      </c>
      <c r="I122" s="77" t="s">
        <v>222</v>
      </c>
      <c r="J122" s="78">
        <f>'03'!H56</f>
        <v>0</v>
      </c>
      <c r="K122" s="78">
        <f>'05'!H12</f>
        <v>3006.35</v>
      </c>
      <c r="L122" s="161" t="s">
        <v>1615</v>
      </c>
    </row>
    <row r="123" spans="2:12" ht="15">
      <c r="B123" s="76" t="str">
        <f t="shared" si="2"/>
        <v>P059</v>
      </c>
      <c r="C123" s="75">
        <v>118</v>
      </c>
      <c r="D123" s="71" t="s">
        <v>1026</v>
      </c>
      <c r="E123" s="75">
        <f t="shared" si="3"/>
        <v>2017</v>
      </c>
      <c r="F123" s="70" t="s">
        <v>788</v>
      </c>
      <c r="G123" s="71" t="s">
        <v>252</v>
      </c>
      <c r="H123" s="76" t="s">
        <v>789</v>
      </c>
      <c r="I123" s="77" t="s">
        <v>222</v>
      </c>
      <c r="J123" s="78">
        <f>'03'!H57</f>
        <v>0</v>
      </c>
      <c r="K123" s="78">
        <f>'05'!H13</f>
        <v>3006.35</v>
      </c>
      <c r="L123" s="161" t="s">
        <v>1615</v>
      </c>
    </row>
    <row r="124" spans="2:12" ht="15">
      <c r="B124" s="76" t="str">
        <f t="shared" si="2"/>
        <v>P059</v>
      </c>
      <c r="C124" s="75">
        <v>118</v>
      </c>
      <c r="D124" s="71" t="s">
        <v>1026</v>
      </c>
      <c r="E124" s="75">
        <f t="shared" si="3"/>
        <v>2017</v>
      </c>
      <c r="F124" s="70" t="s">
        <v>790</v>
      </c>
      <c r="G124" s="71" t="s">
        <v>253</v>
      </c>
      <c r="H124" s="76" t="s">
        <v>791</v>
      </c>
      <c r="I124" s="77" t="s">
        <v>222</v>
      </c>
      <c r="J124" s="78">
        <f>'03'!H58</f>
        <v>0</v>
      </c>
      <c r="K124" s="78">
        <f>'05'!H14</f>
        <v>3006.35</v>
      </c>
      <c r="L124" s="161" t="s">
        <v>1615</v>
      </c>
    </row>
    <row r="125" spans="2:12" ht="15">
      <c r="B125" s="76" t="str">
        <f t="shared" si="2"/>
        <v>P059</v>
      </c>
      <c r="C125" s="75">
        <v>118</v>
      </c>
      <c r="D125" s="71" t="s">
        <v>1026</v>
      </c>
      <c r="E125" s="75">
        <f t="shared" si="3"/>
        <v>2017</v>
      </c>
      <c r="F125" s="70" t="s">
        <v>792</v>
      </c>
      <c r="G125" s="71" t="s">
        <v>263</v>
      </c>
      <c r="H125" s="76" t="s">
        <v>793</v>
      </c>
      <c r="I125" s="77" t="s">
        <v>222</v>
      </c>
      <c r="J125" s="78">
        <f>'03'!H59</f>
        <v>0</v>
      </c>
      <c r="K125" s="78">
        <f>'05'!H15</f>
        <v>3006.35</v>
      </c>
      <c r="L125" s="161" t="s">
        <v>1615</v>
      </c>
    </row>
    <row r="126" spans="2:12" ht="15">
      <c r="B126" s="76" t="str">
        <f t="shared" si="2"/>
        <v>P059</v>
      </c>
      <c r="C126" s="75">
        <v>118</v>
      </c>
      <c r="D126" s="71" t="s">
        <v>1026</v>
      </c>
      <c r="E126" s="75">
        <f t="shared" si="3"/>
        <v>2017</v>
      </c>
      <c r="F126" s="70" t="s">
        <v>794</v>
      </c>
      <c r="G126" s="71" t="s">
        <v>264</v>
      </c>
      <c r="H126" s="76" t="s">
        <v>795</v>
      </c>
      <c r="I126" s="77" t="s">
        <v>222</v>
      </c>
      <c r="J126" s="78">
        <f>'03'!H60</f>
        <v>0</v>
      </c>
      <c r="K126" s="78">
        <f>'05'!H16</f>
        <v>3006.35</v>
      </c>
      <c r="L126" s="161" t="s">
        <v>1615</v>
      </c>
    </row>
    <row r="127" spans="2:12" ht="15">
      <c r="B127" s="76" t="str">
        <f t="shared" si="2"/>
        <v>P059</v>
      </c>
      <c r="C127" s="75">
        <v>118</v>
      </c>
      <c r="D127" s="71" t="s">
        <v>1026</v>
      </c>
      <c r="E127" s="75">
        <f t="shared" si="3"/>
        <v>2017</v>
      </c>
      <c r="F127" s="70" t="s">
        <v>796</v>
      </c>
      <c r="G127" s="71" t="s">
        <v>265</v>
      </c>
      <c r="H127" s="76" t="s">
        <v>797</v>
      </c>
      <c r="I127" s="77" t="s">
        <v>222</v>
      </c>
      <c r="J127" s="78">
        <f>'03'!H61</f>
        <v>0</v>
      </c>
      <c r="K127" s="78">
        <f>'05'!H17</f>
        <v>3006.35</v>
      </c>
      <c r="L127" s="161" t="s">
        <v>1615</v>
      </c>
    </row>
    <row r="128" spans="2:12" ht="15">
      <c r="B128" s="76" t="str">
        <f t="shared" si="2"/>
        <v>P059</v>
      </c>
      <c r="C128" s="75">
        <v>118</v>
      </c>
      <c r="D128" s="71" t="s">
        <v>1026</v>
      </c>
      <c r="E128" s="75">
        <f t="shared" si="3"/>
        <v>2017</v>
      </c>
      <c r="F128" s="70" t="s">
        <v>798</v>
      </c>
      <c r="G128" s="71" t="s">
        <v>266</v>
      </c>
      <c r="H128" s="76" t="s">
        <v>799</v>
      </c>
      <c r="I128" s="77" t="s">
        <v>222</v>
      </c>
      <c r="J128" s="78">
        <f>'03'!H62</f>
        <v>0</v>
      </c>
      <c r="K128" s="78">
        <f>'05'!H18</f>
        <v>3006.35</v>
      </c>
      <c r="L128" s="161" t="s">
        <v>1615</v>
      </c>
    </row>
    <row r="129" spans="2:12" ht="15">
      <c r="B129" s="76" t="str">
        <f t="shared" si="2"/>
        <v>P059</v>
      </c>
      <c r="C129" s="75">
        <v>118</v>
      </c>
      <c r="D129" s="71" t="s">
        <v>1026</v>
      </c>
      <c r="E129" s="75">
        <f t="shared" si="3"/>
        <v>2017</v>
      </c>
      <c r="F129" s="70" t="s">
        <v>800</v>
      </c>
      <c r="G129" s="71" t="s">
        <v>267</v>
      </c>
      <c r="H129" s="76" t="s">
        <v>801</v>
      </c>
      <c r="I129" s="77" t="s">
        <v>222</v>
      </c>
      <c r="J129" s="78">
        <f>'03'!H63</f>
        <v>0</v>
      </c>
      <c r="K129" s="78">
        <f>'05'!H19</f>
        <v>3006.35</v>
      </c>
      <c r="L129" s="161" t="s">
        <v>1615</v>
      </c>
    </row>
    <row r="130" spans="2:12" ht="15">
      <c r="B130" s="76" t="str">
        <f t="shared" si="2"/>
        <v>P059</v>
      </c>
      <c r="C130" s="75">
        <v>118</v>
      </c>
      <c r="D130" s="71" t="s">
        <v>1026</v>
      </c>
      <c r="E130" s="75">
        <f t="shared" si="3"/>
        <v>2017</v>
      </c>
      <c r="F130" s="70" t="s">
        <v>802</v>
      </c>
      <c r="G130" s="71" t="s">
        <v>268</v>
      </c>
      <c r="H130" s="76" t="s">
        <v>803</v>
      </c>
      <c r="I130" s="77" t="s">
        <v>222</v>
      </c>
      <c r="J130" s="78">
        <f>'03'!H64</f>
        <v>0</v>
      </c>
      <c r="K130" s="78">
        <f>'05'!H20</f>
        <v>3006.35</v>
      </c>
      <c r="L130" s="161" t="s">
        <v>1615</v>
      </c>
    </row>
    <row r="131" spans="2:12" ht="15">
      <c r="B131" s="76" t="str">
        <f t="shared" si="2"/>
        <v>P059</v>
      </c>
      <c r="C131" s="75">
        <v>118</v>
      </c>
      <c r="D131" s="71" t="s">
        <v>1026</v>
      </c>
      <c r="E131" s="75">
        <f t="shared" si="3"/>
        <v>2017</v>
      </c>
      <c r="F131" s="70" t="s">
        <v>804</v>
      </c>
      <c r="G131" s="71" t="s">
        <v>269</v>
      </c>
      <c r="H131" s="76" t="s">
        <v>805</v>
      </c>
      <c r="I131" s="77" t="s">
        <v>222</v>
      </c>
      <c r="J131" s="78">
        <f>'03'!H65</f>
        <v>0</v>
      </c>
      <c r="K131" s="78">
        <f>'05'!H21</f>
        <v>3006.35</v>
      </c>
      <c r="L131" s="161" t="s">
        <v>1615</v>
      </c>
    </row>
    <row r="132" spans="2:12" ht="15">
      <c r="B132" s="76" t="str">
        <f t="shared" si="2"/>
        <v>P059</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P059</v>
      </c>
      <c r="C133" s="75">
        <v>118</v>
      </c>
      <c r="D133" s="71" t="s">
        <v>1026</v>
      </c>
      <c r="E133" s="75">
        <f t="shared" si="3"/>
        <v>2017</v>
      </c>
      <c r="F133" s="70" t="s">
        <v>836</v>
      </c>
      <c r="G133" s="162" t="str">
        <f>'05'!B10</f>
        <v>01</v>
      </c>
      <c r="H133" s="76" t="s">
        <v>1055</v>
      </c>
      <c r="I133" s="77" t="s">
        <v>221</v>
      </c>
      <c r="J133" s="71">
        <v>0</v>
      </c>
      <c r="K133" s="78" t="str">
        <f>'05'!E10&amp;" "&amp;TEXT('05'!F10,"#.##0")&amp;"/"&amp;'05'!G10</f>
        <v>LEI MUNICIPAL N. 485/2012</v>
      </c>
      <c r="L133" s="161" t="s">
        <v>1615</v>
      </c>
    </row>
    <row r="134" spans="2:12" ht="15">
      <c r="B134" s="76" t="str">
        <f t="shared" si="2"/>
        <v>P059</v>
      </c>
      <c r="C134" s="75">
        <v>118</v>
      </c>
      <c r="D134" s="71" t="s">
        <v>1026</v>
      </c>
      <c r="E134" s="75">
        <f t="shared" si="3"/>
        <v>2017</v>
      </c>
      <c r="F134" s="70" t="s">
        <v>837</v>
      </c>
      <c r="G134" s="162" t="str">
        <f>'05'!B11</f>
        <v>02</v>
      </c>
      <c r="H134" s="76" t="s">
        <v>1056</v>
      </c>
      <c r="I134" s="77" t="s">
        <v>221</v>
      </c>
      <c r="J134" s="71">
        <v>0</v>
      </c>
      <c r="K134" s="78" t="str">
        <f>'05'!E11&amp;" "&amp;TEXT('05'!F11,"#.##0")&amp;"/"&amp;'05'!G11</f>
        <v>LEI MUNICIPAL N. 485/2012</v>
      </c>
      <c r="L134" s="161" t="s">
        <v>1615</v>
      </c>
    </row>
    <row r="135" spans="2:12" ht="15">
      <c r="B135" s="76" t="str">
        <f aca="true" t="shared" si="4" ref="B135:B198">B134</f>
        <v>P059</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485/2012</v>
      </c>
      <c r="L135" s="161" t="s">
        <v>1615</v>
      </c>
    </row>
    <row r="136" spans="2:12" ht="15">
      <c r="B136" s="76" t="str">
        <f t="shared" si="4"/>
        <v>P059</v>
      </c>
      <c r="C136" s="75">
        <v>118</v>
      </c>
      <c r="D136" s="71" t="s">
        <v>1026</v>
      </c>
      <c r="E136" s="75">
        <f t="shared" si="5"/>
        <v>2017</v>
      </c>
      <c r="F136" s="70" t="s">
        <v>839</v>
      </c>
      <c r="G136" s="162" t="str">
        <f>'05'!B13</f>
        <v>04</v>
      </c>
      <c r="H136" s="76" t="s">
        <v>1058</v>
      </c>
      <c r="I136" s="77" t="s">
        <v>221</v>
      </c>
      <c r="J136" s="71">
        <v>0</v>
      </c>
      <c r="K136" s="78" t="str">
        <f>'05'!E13&amp;" "&amp;TEXT('05'!F13,"#.##0")&amp;"/"&amp;'05'!G13</f>
        <v>LEI MUNICIPAL N. 485/2012</v>
      </c>
      <c r="L136" s="161" t="s">
        <v>1615</v>
      </c>
    </row>
    <row r="137" spans="2:12" ht="15">
      <c r="B137" s="76" t="str">
        <f t="shared" si="4"/>
        <v>P059</v>
      </c>
      <c r="C137" s="75">
        <v>118</v>
      </c>
      <c r="D137" s="71" t="s">
        <v>1026</v>
      </c>
      <c r="E137" s="75">
        <f t="shared" si="5"/>
        <v>2017</v>
      </c>
      <c r="F137" s="70" t="s">
        <v>840</v>
      </c>
      <c r="G137" s="162" t="str">
        <f>'05'!B14</f>
        <v>05</v>
      </c>
      <c r="H137" s="76" t="s">
        <v>1059</v>
      </c>
      <c r="I137" s="77" t="s">
        <v>221</v>
      </c>
      <c r="J137" s="71">
        <v>0</v>
      </c>
      <c r="K137" s="78" t="str">
        <f>'05'!E14&amp;" "&amp;TEXT('05'!F14,"#.##0")&amp;"/"&amp;'05'!G14</f>
        <v>LEI MUNICIPAL N. 485/2012</v>
      </c>
      <c r="L137" s="161" t="s">
        <v>1615</v>
      </c>
    </row>
    <row r="138" spans="2:12" ht="15">
      <c r="B138" s="76" t="str">
        <f t="shared" si="4"/>
        <v>P059</v>
      </c>
      <c r="C138" s="75">
        <v>118</v>
      </c>
      <c r="D138" s="71" t="s">
        <v>1026</v>
      </c>
      <c r="E138" s="75">
        <f t="shared" si="5"/>
        <v>2017</v>
      </c>
      <c r="F138" s="70" t="s">
        <v>841</v>
      </c>
      <c r="G138" s="162" t="str">
        <f>'05'!B15</f>
        <v>06</v>
      </c>
      <c r="H138" s="76" t="s">
        <v>1060</v>
      </c>
      <c r="I138" s="77" t="s">
        <v>221</v>
      </c>
      <c r="J138" s="71">
        <v>0</v>
      </c>
      <c r="K138" s="78" t="str">
        <f>'05'!E15&amp;" "&amp;TEXT('05'!F15,"#.##0")&amp;"/"&amp;'05'!G15</f>
        <v>LEI MUNICIPAL N. 485/2012</v>
      </c>
      <c r="L138" s="161" t="s">
        <v>1615</v>
      </c>
    </row>
    <row r="139" spans="2:12" ht="15">
      <c r="B139" s="76" t="str">
        <f t="shared" si="4"/>
        <v>P059</v>
      </c>
      <c r="C139" s="75">
        <v>118</v>
      </c>
      <c r="D139" s="71" t="s">
        <v>1026</v>
      </c>
      <c r="E139" s="75">
        <f t="shared" si="5"/>
        <v>2017</v>
      </c>
      <c r="F139" s="70" t="s">
        <v>842</v>
      </c>
      <c r="G139" s="162" t="str">
        <f>'05'!B16</f>
        <v>07</v>
      </c>
      <c r="H139" s="76" t="s">
        <v>1061</v>
      </c>
      <c r="I139" s="77" t="s">
        <v>221</v>
      </c>
      <c r="J139" s="71">
        <v>0</v>
      </c>
      <c r="K139" s="78" t="str">
        <f>'05'!E16&amp;" "&amp;TEXT('05'!F16,"#.##0")&amp;"/"&amp;'05'!G16</f>
        <v>LEI MUNICIPAL N. 485/2012</v>
      </c>
      <c r="L139" s="161" t="s">
        <v>1615</v>
      </c>
    </row>
    <row r="140" spans="2:12" ht="15">
      <c r="B140" s="76" t="str">
        <f t="shared" si="4"/>
        <v>P059</v>
      </c>
      <c r="C140" s="75">
        <v>118</v>
      </c>
      <c r="D140" s="71" t="s">
        <v>1026</v>
      </c>
      <c r="E140" s="75">
        <f t="shared" si="5"/>
        <v>2017</v>
      </c>
      <c r="F140" s="70" t="s">
        <v>843</v>
      </c>
      <c r="G140" s="162" t="str">
        <f>'05'!B17</f>
        <v>08</v>
      </c>
      <c r="H140" s="76" t="s">
        <v>1062</v>
      </c>
      <c r="I140" s="77" t="s">
        <v>221</v>
      </c>
      <c r="J140" s="71">
        <v>0</v>
      </c>
      <c r="K140" s="78" t="str">
        <f>'05'!E17&amp;" "&amp;TEXT('05'!F17,"#.##0")&amp;"/"&amp;'05'!G17</f>
        <v>LEI MUNICIPAL N. 485/2012</v>
      </c>
      <c r="L140" s="161" t="s">
        <v>1615</v>
      </c>
    </row>
    <row r="141" spans="2:12" ht="15">
      <c r="B141" s="76" t="str">
        <f t="shared" si="4"/>
        <v>P059</v>
      </c>
      <c r="C141" s="75">
        <v>118</v>
      </c>
      <c r="D141" s="71" t="s">
        <v>1026</v>
      </c>
      <c r="E141" s="75">
        <f t="shared" si="5"/>
        <v>2017</v>
      </c>
      <c r="F141" s="70" t="s">
        <v>844</v>
      </c>
      <c r="G141" s="162" t="str">
        <f>'05'!B18</f>
        <v>09</v>
      </c>
      <c r="H141" s="76" t="s">
        <v>1063</v>
      </c>
      <c r="I141" s="77" t="s">
        <v>221</v>
      </c>
      <c r="J141" s="71">
        <v>0</v>
      </c>
      <c r="K141" s="78" t="str">
        <f>'05'!E18&amp;" "&amp;TEXT('05'!F18,"#.##0")&amp;"/"&amp;'05'!G18</f>
        <v>LEI MUNICIPAL N. 485/2012</v>
      </c>
      <c r="L141" s="161" t="s">
        <v>1615</v>
      </c>
    </row>
    <row r="142" spans="2:12" ht="15">
      <c r="B142" s="76" t="str">
        <f t="shared" si="4"/>
        <v>P059</v>
      </c>
      <c r="C142" s="75">
        <v>118</v>
      </c>
      <c r="D142" s="71" t="s">
        <v>1026</v>
      </c>
      <c r="E142" s="75">
        <f t="shared" si="5"/>
        <v>2017</v>
      </c>
      <c r="F142" s="70" t="s">
        <v>845</v>
      </c>
      <c r="G142" s="162" t="str">
        <f>'05'!B19</f>
        <v>10</v>
      </c>
      <c r="H142" s="76" t="s">
        <v>1064</v>
      </c>
      <c r="I142" s="77" t="s">
        <v>221</v>
      </c>
      <c r="J142" s="71">
        <v>0</v>
      </c>
      <c r="K142" s="78" t="str">
        <f>'05'!E19&amp;" "&amp;TEXT('05'!F19,"#.##0")&amp;"/"&amp;'05'!G19</f>
        <v>LEI MUNICIPAL N. 485/2012</v>
      </c>
      <c r="L142" s="161" t="s">
        <v>1615</v>
      </c>
    </row>
    <row r="143" spans="2:12" ht="15">
      <c r="B143" s="76" t="str">
        <f t="shared" si="4"/>
        <v>P059</v>
      </c>
      <c r="C143" s="75">
        <v>118</v>
      </c>
      <c r="D143" s="71" t="s">
        <v>1026</v>
      </c>
      <c r="E143" s="75">
        <f t="shared" si="5"/>
        <v>2017</v>
      </c>
      <c r="F143" s="70" t="s">
        <v>846</v>
      </c>
      <c r="G143" s="162" t="str">
        <f>'05'!B20</f>
        <v>11</v>
      </c>
      <c r="H143" s="76" t="s">
        <v>1065</v>
      </c>
      <c r="I143" s="77" t="s">
        <v>221</v>
      </c>
      <c r="J143" s="71">
        <v>0</v>
      </c>
      <c r="K143" s="78" t="str">
        <f>'05'!E20&amp;" "&amp;TEXT('05'!F20,"#.##0")&amp;"/"&amp;'05'!G20</f>
        <v>LEI MUNICIPAL N. 485/2012</v>
      </c>
      <c r="L143" s="161" t="s">
        <v>1615</v>
      </c>
    </row>
    <row r="144" spans="2:13" ht="15">
      <c r="B144" s="76" t="str">
        <f t="shared" si="4"/>
        <v>P059</v>
      </c>
      <c r="C144" s="75">
        <v>118</v>
      </c>
      <c r="D144" s="71" t="s">
        <v>1026</v>
      </c>
      <c r="E144" s="75">
        <f t="shared" si="5"/>
        <v>2017</v>
      </c>
      <c r="F144" s="70" t="s">
        <v>847</v>
      </c>
      <c r="G144" s="162" t="str">
        <f>'05'!B21</f>
        <v>12</v>
      </c>
      <c r="H144" s="76" t="s">
        <v>1066</v>
      </c>
      <c r="I144" s="77" t="s">
        <v>221</v>
      </c>
      <c r="J144" s="71">
        <v>0</v>
      </c>
      <c r="K144" s="78" t="str">
        <f>'05'!E21&amp;" "&amp;TEXT('05'!F21,"#.##0")&amp;"/"&amp;'05'!G21</f>
        <v>LEI MUNICIPAL N. 485/2012</v>
      </c>
      <c r="L144" s="161" t="s">
        <v>1615</v>
      </c>
      <c r="M144" s="101"/>
    </row>
    <row r="145" spans="2:13" ht="15">
      <c r="B145" s="76" t="str">
        <f t="shared" si="4"/>
        <v>P059</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P059</v>
      </c>
      <c r="C146" s="75">
        <v>118</v>
      </c>
      <c r="D146" s="71" t="s">
        <v>1026</v>
      </c>
      <c r="E146" s="75">
        <f t="shared" si="5"/>
        <v>2017</v>
      </c>
      <c r="F146" s="70" t="s">
        <v>808</v>
      </c>
      <c r="G146" s="71" t="s">
        <v>271</v>
      </c>
      <c r="H146" s="76" t="s">
        <v>809</v>
      </c>
      <c r="I146" s="77" t="s">
        <v>222</v>
      </c>
      <c r="J146" s="78">
        <f>'03'!H67</f>
        <v>0</v>
      </c>
      <c r="K146" s="78">
        <f>'06'!E10</f>
        <v>3006</v>
      </c>
      <c r="L146" s="161" t="s">
        <v>1616</v>
      </c>
    </row>
    <row r="147" spans="2:12" ht="15">
      <c r="B147" s="76" t="str">
        <f t="shared" si="4"/>
        <v>P059</v>
      </c>
      <c r="C147" s="75">
        <v>118</v>
      </c>
      <c r="D147" s="71" t="s">
        <v>1026</v>
      </c>
      <c r="E147" s="75">
        <f t="shared" si="5"/>
        <v>2017</v>
      </c>
      <c r="F147" s="70" t="s">
        <v>810</v>
      </c>
      <c r="G147" s="71" t="s">
        <v>272</v>
      </c>
      <c r="H147" s="76" t="s">
        <v>811</v>
      </c>
      <c r="I147" s="77" t="s">
        <v>222</v>
      </c>
      <c r="J147" s="78">
        <f>'03'!H68</f>
        <v>0</v>
      </c>
      <c r="K147" s="78">
        <f>'06'!E11</f>
        <v>3006</v>
      </c>
      <c r="L147" s="161" t="s">
        <v>1616</v>
      </c>
    </row>
    <row r="148" spans="2:12" ht="15">
      <c r="B148" s="76" t="str">
        <f t="shared" si="4"/>
        <v>P059</v>
      </c>
      <c r="C148" s="75">
        <v>118</v>
      </c>
      <c r="D148" s="71" t="s">
        <v>1026</v>
      </c>
      <c r="E148" s="75">
        <f t="shared" si="5"/>
        <v>2017</v>
      </c>
      <c r="F148" s="70" t="s">
        <v>812</v>
      </c>
      <c r="G148" s="71" t="s">
        <v>273</v>
      </c>
      <c r="H148" s="76" t="s">
        <v>813</v>
      </c>
      <c r="I148" s="77" t="s">
        <v>222</v>
      </c>
      <c r="J148" s="78">
        <f>'03'!H69</f>
        <v>0</v>
      </c>
      <c r="K148" s="78">
        <f>'06'!E12</f>
        <v>3006</v>
      </c>
      <c r="L148" s="161" t="s">
        <v>1616</v>
      </c>
    </row>
    <row r="149" spans="2:12" ht="15">
      <c r="B149" s="76" t="str">
        <f t="shared" si="4"/>
        <v>P059</v>
      </c>
      <c r="C149" s="75">
        <v>118</v>
      </c>
      <c r="D149" s="71" t="s">
        <v>1026</v>
      </c>
      <c r="E149" s="75">
        <f t="shared" si="5"/>
        <v>2017</v>
      </c>
      <c r="F149" s="70" t="s">
        <v>814</v>
      </c>
      <c r="G149" s="71" t="s">
        <v>274</v>
      </c>
      <c r="H149" s="76" t="s">
        <v>815</v>
      </c>
      <c r="I149" s="77" t="s">
        <v>222</v>
      </c>
      <c r="J149" s="78">
        <f>'03'!H70</f>
        <v>0</v>
      </c>
      <c r="K149" s="78">
        <f>'06'!E13</f>
        <v>3006</v>
      </c>
      <c r="L149" s="161" t="s">
        <v>1616</v>
      </c>
    </row>
    <row r="150" spans="2:12" ht="15">
      <c r="B150" s="76" t="str">
        <f t="shared" si="4"/>
        <v>P059</v>
      </c>
      <c r="C150" s="75">
        <v>118</v>
      </c>
      <c r="D150" s="71" t="s">
        <v>1026</v>
      </c>
      <c r="E150" s="75">
        <f t="shared" si="5"/>
        <v>2017</v>
      </c>
      <c r="F150" s="70" t="s">
        <v>816</v>
      </c>
      <c r="G150" s="71" t="s">
        <v>275</v>
      </c>
      <c r="H150" s="76" t="s">
        <v>817</v>
      </c>
      <c r="I150" s="77" t="s">
        <v>222</v>
      </c>
      <c r="J150" s="78">
        <f>'03'!H71</f>
        <v>0</v>
      </c>
      <c r="K150" s="78">
        <f>'06'!E14</f>
        <v>3006</v>
      </c>
      <c r="L150" s="161" t="s">
        <v>1616</v>
      </c>
    </row>
    <row r="151" spans="2:12" ht="15">
      <c r="B151" s="76" t="str">
        <f t="shared" si="4"/>
        <v>P059</v>
      </c>
      <c r="C151" s="75">
        <v>118</v>
      </c>
      <c r="D151" s="71" t="s">
        <v>1026</v>
      </c>
      <c r="E151" s="75">
        <f t="shared" si="5"/>
        <v>2017</v>
      </c>
      <c r="F151" s="70" t="s">
        <v>818</v>
      </c>
      <c r="G151" s="71" t="s">
        <v>276</v>
      </c>
      <c r="H151" s="76" t="s">
        <v>819</v>
      </c>
      <c r="I151" s="77" t="s">
        <v>222</v>
      </c>
      <c r="J151" s="78">
        <f>'03'!H72</f>
        <v>0</v>
      </c>
      <c r="K151" s="78">
        <f>'06'!E15</f>
        <v>3006</v>
      </c>
      <c r="L151" s="161" t="s">
        <v>1616</v>
      </c>
    </row>
    <row r="152" spans="2:12" ht="15">
      <c r="B152" s="76" t="str">
        <f t="shared" si="4"/>
        <v>P059</v>
      </c>
      <c r="C152" s="75">
        <v>118</v>
      </c>
      <c r="D152" s="71" t="s">
        <v>1026</v>
      </c>
      <c r="E152" s="75">
        <f t="shared" si="5"/>
        <v>2017</v>
      </c>
      <c r="F152" s="70" t="s">
        <v>820</v>
      </c>
      <c r="G152" s="71" t="s">
        <v>277</v>
      </c>
      <c r="H152" s="76" t="s">
        <v>821</v>
      </c>
      <c r="I152" s="77" t="s">
        <v>222</v>
      </c>
      <c r="J152" s="78">
        <f>'03'!H73</f>
        <v>0</v>
      </c>
      <c r="K152" s="78">
        <f>'06'!E16</f>
        <v>3006</v>
      </c>
      <c r="L152" s="161" t="s">
        <v>1616</v>
      </c>
    </row>
    <row r="153" spans="2:12" ht="15">
      <c r="B153" s="76" t="str">
        <f t="shared" si="4"/>
        <v>P059</v>
      </c>
      <c r="C153" s="75">
        <v>118</v>
      </c>
      <c r="D153" s="71" t="s">
        <v>1026</v>
      </c>
      <c r="E153" s="75">
        <f t="shared" si="5"/>
        <v>2017</v>
      </c>
      <c r="F153" s="70" t="s">
        <v>822</v>
      </c>
      <c r="G153" s="71" t="s">
        <v>278</v>
      </c>
      <c r="H153" s="76" t="s">
        <v>823</v>
      </c>
      <c r="I153" s="77" t="s">
        <v>222</v>
      </c>
      <c r="J153" s="78">
        <f>'03'!H74</f>
        <v>0</v>
      </c>
      <c r="K153" s="78">
        <f>'06'!E17</f>
        <v>3006</v>
      </c>
      <c r="L153" s="161" t="s">
        <v>1616</v>
      </c>
    </row>
    <row r="154" spans="2:12" ht="15">
      <c r="B154" s="76" t="str">
        <f t="shared" si="4"/>
        <v>P059</v>
      </c>
      <c r="C154" s="75">
        <v>118</v>
      </c>
      <c r="D154" s="71" t="s">
        <v>1026</v>
      </c>
      <c r="E154" s="75">
        <f t="shared" si="5"/>
        <v>2017</v>
      </c>
      <c r="F154" s="70" t="s">
        <v>824</v>
      </c>
      <c r="G154" s="71" t="s">
        <v>279</v>
      </c>
      <c r="H154" s="76" t="s">
        <v>825</v>
      </c>
      <c r="I154" s="77" t="s">
        <v>222</v>
      </c>
      <c r="J154" s="78">
        <f>'03'!H75</f>
        <v>0</v>
      </c>
      <c r="K154" s="78">
        <f>'06'!E18</f>
        <v>3006</v>
      </c>
      <c r="L154" s="161" t="s">
        <v>1616</v>
      </c>
    </row>
    <row r="155" spans="2:12" ht="15">
      <c r="B155" s="76" t="str">
        <f t="shared" si="4"/>
        <v>P059</v>
      </c>
      <c r="C155" s="75">
        <v>118</v>
      </c>
      <c r="D155" s="71" t="s">
        <v>1026</v>
      </c>
      <c r="E155" s="75">
        <f t="shared" si="5"/>
        <v>2017</v>
      </c>
      <c r="F155" s="70" t="s">
        <v>826</v>
      </c>
      <c r="G155" s="71" t="s">
        <v>280</v>
      </c>
      <c r="H155" s="76" t="s">
        <v>827</v>
      </c>
      <c r="I155" s="77" t="s">
        <v>222</v>
      </c>
      <c r="J155" s="78">
        <f>'03'!H76</f>
        <v>0</v>
      </c>
      <c r="K155" s="78">
        <f>'06'!E19</f>
        <v>3006</v>
      </c>
      <c r="L155" s="161" t="s">
        <v>1616</v>
      </c>
    </row>
    <row r="156" spans="2:12" ht="15">
      <c r="B156" s="76" t="str">
        <f t="shared" si="4"/>
        <v>P059</v>
      </c>
      <c r="C156" s="75">
        <v>118</v>
      </c>
      <c r="D156" s="71" t="s">
        <v>1026</v>
      </c>
      <c r="E156" s="75">
        <f t="shared" si="5"/>
        <v>2017</v>
      </c>
      <c r="F156" s="70" t="s">
        <v>828</v>
      </c>
      <c r="G156" s="71" t="s">
        <v>281</v>
      </c>
      <c r="H156" s="76" t="s">
        <v>829</v>
      </c>
      <c r="I156" s="77" t="s">
        <v>222</v>
      </c>
      <c r="J156" s="78">
        <f>'03'!H77</f>
        <v>0</v>
      </c>
      <c r="K156" s="78">
        <f>'06'!E20</f>
        <v>3006</v>
      </c>
      <c r="L156" s="161" t="s">
        <v>1616</v>
      </c>
    </row>
    <row r="157" spans="2:12" ht="15">
      <c r="B157" s="76" t="str">
        <f t="shared" si="4"/>
        <v>P059</v>
      </c>
      <c r="C157" s="75">
        <v>118</v>
      </c>
      <c r="D157" s="71" t="s">
        <v>1026</v>
      </c>
      <c r="E157" s="75">
        <f t="shared" si="5"/>
        <v>2017</v>
      </c>
      <c r="F157" s="70" t="s">
        <v>830</v>
      </c>
      <c r="G157" s="71" t="s">
        <v>831</v>
      </c>
      <c r="H157" s="76" t="s">
        <v>832</v>
      </c>
      <c r="I157" s="77" t="s">
        <v>222</v>
      </c>
      <c r="J157" s="78">
        <f>'03'!H78</f>
        <v>0</v>
      </c>
      <c r="K157" s="78">
        <f>'06'!E21</f>
        <v>3006</v>
      </c>
      <c r="L157" s="161" t="s">
        <v>1616</v>
      </c>
    </row>
    <row r="158" spans="2:12" ht="15">
      <c r="B158" s="76" t="str">
        <f t="shared" si="4"/>
        <v>P059</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P059</v>
      </c>
      <c r="C159" s="74">
        <v>102</v>
      </c>
      <c r="D159" s="71" t="s">
        <v>1023</v>
      </c>
      <c r="E159" s="75">
        <f t="shared" si="5"/>
        <v>2017</v>
      </c>
      <c r="F159" s="70" t="s">
        <v>855</v>
      </c>
      <c r="G159" s="72" t="s">
        <v>17</v>
      </c>
      <c r="H159" s="72" t="s">
        <v>856</v>
      </c>
      <c r="I159" s="77" t="s">
        <v>221</v>
      </c>
      <c r="J159" s="71">
        <v>0</v>
      </c>
      <c r="K159" s="71" t="str">
        <f>'08'!B10</f>
        <v>ALBERTO CARLOS DE SOUZA</v>
      </c>
      <c r="L159" s="155" t="s">
        <v>1617</v>
      </c>
    </row>
    <row r="160" spans="2:12" ht="15">
      <c r="B160" s="76" t="str">
        <f t="shared" si="4"/>
        <v>P059</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P059</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P059</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P059</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P059</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P059</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P059</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P059</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P059</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P059</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P059</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P059</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P059</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P059</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P059</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P059</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P059</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P059</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P059</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P059</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P059</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P059</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P059</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P059</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P059</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P059</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P059</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P059</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P059</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P059</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P059</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P059</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P059</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P059</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P059</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P059</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P059</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P059</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P059</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P059</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P059</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P059</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P059</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P059</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P059</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P059</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P059</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P059</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P059</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P059</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P059</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P059</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P059</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P059</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P059</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P059</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P059</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P059</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P059</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P059</v>
      </c>
      <c r="C219" s="74">
        <v>102</v>
      </c>
      <c r="D219" s="71" t="s">
        <v>1023</v>
      </c>
      <c r="E219" s="75">
        <f t="shared" si="7"/>
        <v>2017</v>
      </c>
      <c r="F219" s="70" t="s">
        <v>918</v>
      </c>
      <c r="G219" s="72" t="s">
        <v>17</v>
      </c>
      <c r="H219" s="72" t="s">
        <v>919</v>
      </c>
      <c r="I219" s="77" t="s">
        <v>1</v>
      </c>
      <c r="J219" s="163">
        <f>'[6]02'!D914</f>
        <v>0</v>
      </c>
      <c r="K219" s="163">
        <f>'08'!E10</f>
        <v>58202650410</v>
      </c>
      <c r="L219" s="155" t="s">
        <v>1617</v>
      </c>
    </row>
    <row r="220" spans="2:12" ht="15">
      <c r="B220" s="76" t="str">
        <f t="shared" si="6"/>
        <v>P059</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P059</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P059</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P059</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P059</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P059</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P059</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P059</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P059</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P059</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P059</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P059</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P059</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P059</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P059</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P059</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P059</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P059</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P059</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P059</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P059</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P059</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P059</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P059</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P059</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P059</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P059</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P059</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P059</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P059</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P059</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P059</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P059</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P059</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P059</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P059</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P059</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P059</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P059</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P059</v>
      </c>
      <c r="C259" s="74">
        <v>102</v>
      </c>
      <c r="D259" s="71" t="s">
        <v>1023</v>
      </c>
      <c r="E259" s="75">
        <f t="shared" si="7"/>
        <v>2017</v>
      </c>
      <c r="F259" s="70" t="s">
        <v>960</v>
      </c>
      <c r="G259" s="72" t="s">
        <v>17</v>
      </c>
      <c r="H259" s="72" t="s">
        <v>961</v>
      </c>
      <c r="I259" s="77" t="s">
        <v>221</v>
      </c>
      <c r="J259" s="71">
        <v>0</v>
      </c>
      <c r="K259" s="71" t="str">
        <f>'08'!G10</f>
        <v>RUA CAPITÃO EMILIO NOVAES; Nº 197; CENTRO; FLORESTA - PE.</v>
      </c>
      <c r="L259" s="155" t="s">
        <v>1617</v>
      </c>
    </row>
    <row r="260" spans="2:12" ht="15">
      <c r="B260" s="76" t="str">
        <f t="shared" si="6"/>
        <v>P059</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P059</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P059</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P059</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P059</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P059</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P059</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P059</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P059</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P059</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P059</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P059</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P059</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P059</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P059</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P059</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P059</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P059</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P059</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P059</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P059</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P059</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P059</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P059</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P059</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P059</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P059</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P059</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P059</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P059</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P059</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P059</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P059</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P059</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P059</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P059</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P059</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P059</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P059</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P059</v>
      </c>
      <c r="C299" s="74">
        <v>102</v>
      </c>
      <c r="D299" s="71" t="s">
        <v>1023</v>
      </c>
      <c r="E299" s="75">
        <f t="shared" si="9"/>
        <v>2017</v>
      </c>
      <c r="F299" s="70" t="s">
        <v>1002</v>
      </c>
      <c r="G299" s="72" t="s">
        <v>17</v>
      </c>
      <c r="H299" s="72" t="s">
        <v>1003</v>
      </c>
      <c r="I299" s="77" t="s">
        <v>21</v>
      </c>
      <c r="J299" s="164">
        <f>'[6]02'!G986</f>
        <v>0</v>
      </c>
      <c r="K299" s="164">
        <f>'08'!I10</f>
        <v>43465</v>
      </c>
      <c r="L299" s="155" t="s">
        <v>1617</v>
      </c>
    </row>
    <row r="300" spans="2:12" ht="15">
      <c r="B300" s="76" t="str">
        <f t="shared" si="8"/>
        <v>P059</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P059</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P059</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P059</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P059</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P059</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P059</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P059</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P059</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P059</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P059</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P059</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P059</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P059</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P059</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P059</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P059</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P059</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P059</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P059</v>
      </c>
      <c r="C319" s="74">
        <v>198</v>
      </c>
      <c r="D319" s="71" t="s">
        <v>1028</v>
      </c>
      <c r="E319" s="75">
        <f t="shared" si="9"/>
        <v>2017</v>
      </c>
      <c r="F319" s="70" t="s">
        <v>849</v>
      </c>
      <c r="G319" s="70"/>
      <c r="H319" s="72" t="s">
        <v>850</v>
      </c>
      <c r="I319" s="77" t="s">
        <v>221</v>
      </c>
      <c r="J319" s="71">
        <v>0</v>
      </c>
      <c r="K319" s="71" t="str">
        <f>'01'!F9</f>
        <v>ARMANDO RODRIGUES DOS SANTOS </v>
      </c>
      <c r="L319" s="155" t="s">
        <v>1618</v>
      </c>
    </row>
    <row r="320" spans="2:12" ht="15">
      <c r="B320" s="76" t="str">
        <f t="shared" si="8"/>
        <v>P059</v>
      </c>
      <c r="C320" s="74">
        <v>198</v>
      </c>
      <c r="D320" s="71" t="s">
        <v>1028</v>
      </c>
      <c r="E320" s="75">
        <f t="shared" si="9"/>
        <v>2017</v>
      </c>
      <c r="F320" s="70" t="s">
        <v>851</v>
      </c>
      <c r="G320" s="70"/>
      <c r="H320" s="72" t="s">
        <v>852</v>
      </c>
      <c r="I320" s="77" t="s">
        <v>221</v>
      </c>
      <c r="J320" s="71">
        <v>0</v>
      </c>
      <c r="K320" s="71" t="str">
        <f>'01'!F10</f>
        <v>armandotriunfope@gmail.com</v>
      </c>
      <c r="L320" s="155" t="s">
        <v>1618</v>
      </c>
    </row>
    <row r="321" spans="2:12" ht="15">
      <c r="B321" s="76" t="str">
        <f t="shared" si="8"/>
        <v>P059</v>
      </c>
      <c r="C321" s="74">
        <v>198</v>
      </c>
      <c r="D321" s="71" t="s">
        <v>1028</v>
      </c>
      <c r="E321" s="75">
        <f t="shared" si="9"/>
        <v>2017</v>
      </c>
      <c r="F321" s="70" t="s">
        <v>853</v>
      </c>
      <c r="H321" s="72" t="s">
        <v>854</v>
      </c>
      <c r="I321" s="77" t="s">
        <v>1068</v>
      </c>
      <c r="J321" s="75">
        <f>'[6]01'!F486</f>
        <v>0</v>
      </c>
      <c r="K321" s="71">
        <f>'01'!F11</f>
        <v>8738461186</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842.55</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1069.83</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1113.88</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1025.51</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1125.76</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1096.52</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1039.55</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1039.55</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1039.55</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1039.55</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1039.55</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1039.55</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1039.55</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842.55</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1069.83</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1113.88</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1025.51</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1125.76</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1096.52</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1039.55</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1039.55</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1039.55</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1039.55</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1039.55</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1039.55</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1039.55</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842.55</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1069.83</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1113.88</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1025.51</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1125.76</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1096.52</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1039.55</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1039.55</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1039.55</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1039.55</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1039.55</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1039.55</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1039.55</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842.55</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1069.83</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1113.88</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1025.51</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1125.76</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1096.52</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1039.55</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1039.55</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1039.55</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1039.55</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1039.55</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1039.55</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1039.55</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842.55</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1069.83</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1113.88</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1025.51</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1125.76</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1096.52</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1039.55</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1039.55</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1039.55</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1039.55</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1039.55</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1039.55</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1039.55</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842.55</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1069.83</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1113.88</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1025.51</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1125.76</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1096.52</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1039.55</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1039.55</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1039.55</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1039.55</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1039.55</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1039.55</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1039.55</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355, de 16 de  outubro de 2007</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11</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Até dia 10 do mês subsequente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144035.41</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155198.1</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157248.82</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156075.5</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156075.5</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156806.66</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156075.5</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156075.5</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156075.5</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156075.5</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156075.5</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156075.5</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77919.5</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13998.52</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15589.41</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15835.37</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15729.79</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15729.79</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15810.22</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15729.79</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15729.79</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15729.79</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15729.79</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15729.79</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15729.79</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7634.67</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13998.52</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15589.41</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15835.37</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15729.79</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15729.79</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15810.22</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15729.79</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15729.79</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15729.79</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15729.79</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15729.79</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15729.79</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7634.67</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13998.52</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15589.41</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15835.37</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15729.79</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15729.79</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15810.22</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15729.79</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15729.79</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15729.79</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15729.79</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15729.79</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15729.79</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7634.67</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30247.43</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32591.6</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33022.24</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32775.85</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32775.85</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32929.39</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32775.85</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32775.85</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32775.85</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32775.85</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32775.85</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32775.85</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16363.09</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30247.43</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32591.6</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33022.24</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32775.85</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32775.85</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32929.39</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32775.85</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32775.85</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32775.85</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32775.85</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32775.85</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32775.85</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16363.09</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30247.43</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32591.6</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33022.24</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32775.85</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32775.85</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32929.39</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32775.85</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32775.85</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32775.85</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32775.85</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32775.85</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32775.85</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16363.09</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65879.41</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77042.1</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79679.49</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77919.5</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77919.5</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81575.32</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77919.5</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77919.5</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80649.19</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77919.5</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77919.5</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77919.5</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77919.5</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9506.69</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11572.95</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11973.36</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11170.03</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12081.41</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11815.59</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11297.71</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11297.71</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11297.71</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11297.71</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11297.71</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11297.71</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11297.71</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7" stopIfTrue="1">
      <formula>AND(#REF!&lt;&gt;"x",J103&lt;&gt;E393)</formula>
    </cfRule>
  </conditionalFormatting>
  <conditionalFormatting sqref="K133:K145">
    <cfRule type="expression" priority="99" dxfId="67" stopIfTrue="1">
      <formula>AND(#REF!&lt;&gt;"x",K133&lt;&gt;E423)</formula>
    </cfRule>
  </conditionalFormatting>
  <conditionalFormatting sqref="J64:J89">
    <cfRule type="expression" priority="100" dxfId="67" stopIfTrue="1">
      <formula>AND(#REF!&lt;&gt;"x",J64&lt;&gt;E367)</formula>
    </cfRule>
  </conditionalFormatting>
  <conditionalFormatting sqref="J16:J48 K16:K47">
    <cfRule type="expression" priority="103" dxfId="67" stopIfTrue="1">
      <formula>AND(#REF!&lt;&gt;"x",J16&lt;&gt;#REF!)</formula>
    </cfRule>
  </conditionalFormatting>
  <conditionalFormatting sqref="J5:K15 K16">
    <cfRule type="expression" priority="108" dxfId="67" stopIfTrue="1">
      <formula>AND(#REF!&lt;&gt;"x",J5&lt;&gt;#REF!)</formula>
    </cfRule>
  </conditionalFormatting>
  <conditionalFormatting sqref="K77:K102">
    <cfRule type="expression" priority="110" dxfId="67" stopIfTrue="1">
      <formula>AND(#REF!&lt;&gt;"x",K77&lt;&gt;#REF!)</formula>
    </cfRule>
  </conditionalFormatting>
  <conditionalFormatting sqref="J146:J158">
    <cfRule type="expression" priority="112" dxfId="67" stopIfTrue="1">
      <formula>AND(#REF!&lt;&gt;"x",J146&lt;&gt;#REF!)</formula>
    </cfRule>
  </conditionalFormatting>
  <conditionalFormatting sqref="J280:K318">
    <cfRule type="expression" priority="113" dxfId="67"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7">
      <selection activeCell="C15" sqref="C1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3" t="s">
        <v>34</v>
      </c>
      <c r="C3" s="183"/>
    </row>
    <row r="4" spans="2:3" ht="15.75">
      <c r="B4" s="183" t="s">
        <v>1606</v>
      </c>
      <c r="C4" s="183"/>
    </row>
    <row r="6" spans="2:3" ht="57" customHeight="1" thickBot="1">
      <c r="B6" s="184" t="s">
        <v>539</v>
      </c>
      <c r="C6" s="184"/>
    </row>
    <row r="7" spans="2:3" ht="27" customHeight="1" thickBot="1" thickTop="1">
      <c r="B7" s="181" t="s">
        <v>585</v>
      </c>
      <c r="C7" s="182"/>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0" sqref="F10:V10"/>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s="7" customFormat="1" ht="18.75" customHeight="1">
      <c r="A3" s="15"/>
      <c r="B3" s="185" t="str">
        <f>IF(SUM!$G$3="","","CÂMARA MUNICIPAL - "&amp;UPPER(SUM!G3))</f>
        <v>CÂMARA MUNICIPAL - FLORESTA</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7" t="str">
        <f>UPPER(MENU!B11)</f>
        <v>01 INFORMAÇÕES INICIAIS</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9"/>
    </row>
    <row r="7" spans="1:3" ht="12.75">
      <c r="A7" s="39"/>
      <c r="B7" s="40"/>
      <c r="C7" s="41"/>
    </row>
    <row r="8" spans="1:3" ht="12.75">
      <c r="A8" s="39"/>
      <c r="B8" s="40"/>
      <c r="C8" s="41"/>
    </row>
    <row r="9" spans="1:22" ht="12.75">
      <c r="A9" s="39"/>
      <c r="B9" s="41"/>
      <c r="C9" s="39" t="s">
        <v>485</v>
      </c>
      <c r="D9" s="41"/>
      <c r="E9" s="42"/>
      <c r="F9" s="190" t="s">
        <v>1620</v>
      </c>
      <c r="G9" s="190"/>
      <c r="H9" s="190"/>
      <c r="I9" s="190"/>
      <c r="J9" s="190"/>
      <c r="K9" s="190"/>
      <c r="L9" s="190"/>
      <c r="M9" s="190"/>
      <c r="N9" s="190"/>
      <c r="O9" s="190"/>
      <c r="P9" s="190"/>
      <c r="Q9" s="190"/>
      <c r="R9" s="190"/>
      <c r="S9" s="190"/>
      <c r="T9" s="190"/>
      <c r="U9" s="190"/>
      <c r="V9" s="190"/>
    </row>
    <row r="10" spans="1:22" ht="12.75">
      <c r="A10" s="39"/>
      <c r="B10" s="41"/>
      <c r="C10" s="39" t="s">
        <v>26</v>
      </c>
      <c r="D10" s="41"/>
      <c r="E10" s="42"/>
      <c r="F10" s="191" t="s">
        <v>1621</v>
      </c>
      <c r="G10" s="190"/>
      <c r="H10" s="190"/>
      <c r="I10" s="190"/>
      <c r="J10" s="190"/>
      <c r="K10" s="190"/>
      <c r="L10" s="190"/>
      <c r="M10" s="190"/>
      <c r="N10" s="190"/>
      <c r="O10" s="190"/>
      <c r="P10" s="190"/>
      <c r="Q10" s="190"/>
      <c r="R10" s="190"/>
      <c r="S10" s="190"/>
      <c r="T10" s="190"/>
      <c r="U10" s="190"/>
      <c r="V10" s="190"/>
    </row>
    <row r="11" spans="1:11" ht="12.75">
      <c r="A11" s="39"/>
      <c r="B11" s="41"/>
      <c r="C11" s="39" t="s">
        <v>27</v>
      </c>
      <c r="D11" s="41"/>
      <c r="E11" s="42"/>
      <c r="F11" s="190">
        <v>8738461186</v>
      </c>
      <c r="G11" s="190"/>
      <c r="H11" s="190"/>
      <c r="I11" s="190"/>
      <c r="J11" s="190"/>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86"/>
      <c r="F2" s="86"/>
      <c r="G2" s="86"/>
      <c r="H2" s="6"/>
      <c r="I2" s="6"/>
    </row>
    <row r="3" spans="2:9" s="7" customFormat="1" ht="18.75">
      <c r="B3" s="192" t="str">
        <f>IF(SUM!$G$3="","","CÂMARA MUNICIPAL - "&amp;UPPER(SUM!G3))</f>
        <v>CÂMARA MUNICIPAL - FLORESTA</v>
      </c>
      <c r="C3" s="192"/>
      <c r="D3" s="192"/>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3" t="str">
        <f>UPPER(MENU!B12)</f>
        <v>02 GASTO COM FOLHA DE PAGAMENTO</v>
      </c>
      <c r="C7" s="193"/>
      <c r="D7" s="193"/>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2093257.51</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9" sqref="F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4" t="str">
        <f>IF(SUM!$G$3="","","CÂMARA MUNICIPAL - "&amp;UPPER(SUM!G3))</f>
        <v>CÂMARA MUNICIPAL - FLORESTA</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UPPER(MENU!B13)</f>
        <v>03 SUBSÍDIO FIXADO - AGENTES POLÍTICOS</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632</v>
      </c>
      <c r="G10" s="105">
        <v>2016</v>
      </c>
      <c r="H10" s="52">
        <v>6012.7</v>
      </c>
      <c r="I10" s="5"/>
      <c r="J10" s="5"/>
      <c r="L10" s="103" t="s">
        <v>503</v>
      </c>
    </row>
    <row r="11" spans="2:12" ht="15.75">
      <c r="B11" s="55" t="s">
        <v>285</v>
      </c>
      <c r="C11" s="56" t="s">
        <v>5</v>
      </c>
      <c r="D11" s="58" t="s">
        <v>544</v>
      </c>
      <c r="E11" s="62" t="s">
        <v>503</v>
      </c>
      <c r="F11" s="104">
        <v>632</v>
      </c>
      <c r="G11" s="105">
        <v>2016</v>
      </c>
      <c r="H11" s="52">
        <v>6012.7</v>
      </c>
      <c r="I11" s="5"/>
      <c r="J11" s="5"/>
      <c r="L11" s="102" t="s">
        <v>504</v>
      </c>
    </row>
    <row r="12" spans="2:12" ht="15.75">
      <c r="B12" s="55" t="s">
        <v>286</v>
      </c>
      <c r="C12" s="56" t="s">
        <v>6</v>
      </c>
      <c r="D12" s="58" t="s">
        <v>544</v>
      </c>
      <c r="E12" s="62" t="s">
        <v>503</v>
      </c>
      <c r="F12" s="104">
        <v>632</v>
      </c>
      <c r="G12" s="105">
        <v>2016</v>
      </c>
      <c r="H12" s="52">
        <v>6012.7</v>
      </c>
      <c r="I12" s="5"/>
      <c r="J12" s="5"/>
      <c r="L12" s="102" t="s">
        <v>505</v>
      </c>
    </row>
    <row r="13" spans="2:12" ht="15.75">
      <c r="B13" s="55" t="s">
        <v>287</v>
      </c>
      <c r="C13" s="56" t="s">
        <v>7</v>
      </c>
      <c r="D13" s="58" t="s">
        <v>544</v>
      </c>
      <c r="E13" s="62" t="s">
        <v>503</v>
      </c>
      <c r="F13" s="104">
        <v>632</v>
      </c>
      <c r="G13" s="105">
        <v>2016</v>
      </c>
      <c r="H13" s="52">
        <v>6012.7</v>
      </c>
      <c r="I13" s="5"/>
      <c r="J13" s="5"/>
      <c r="L13" s="102" t="s">
        <v>506</v>
      </c>
    </row>
    <row r="14" spans="2:10" ht="15.75">
      <c r="B14" s="55" t="s">
        <v>288</v>
      </c>
      <c r="C14" s="56" t="s">
        <v>8</v>
      </c>
      <c r="D14" s="58" t="s">
        <v>544</v>
      </c>
      <c r="E14" s="62" t="s">
        <v>503</v>
      </c>
      <c r="F14" s="104">
        <v>632</v>
      </c>
      <c r="G14" s="105">
        <v>2016</v>
      </c>
      <c r="H14" s="52">
        <v>6012.7</v>
      </c>
      <c r="I14" s="5"/>
      <c r="J14" s="5"/>
    </row>
    <row r="15" spans="2:10" ht="15.75">
      <c r="B15" s="55" t="s">
        <v>289</v>
      </c>
      <c r="C15" s="56" t="s">
        <v>9</v>
      </c>
      <c r="D15" s="58" t="s">
        <v>544</v>
      </c>
      <c r="E15" s="62" t="s">
        <v>503</v>
      </c>
      <c r="F15" s="104">
        <v>632</v>
      </c>
      <c r="G15" s="105">
        <v>2016</v>
      </c>
      <c r="H15" s="52">
        <v>6012.7</v>
      </c>
      <c r="I15" s="5"/>
      <c r="J15" s="5"/>
    </row>
    <row r="16" spans="2:10" ht="15.75">
      <c r="B16" s="55" t="s">
        <v>290</v>
      </c>
      <c r="C16" s="56" t="s">
        <v>10</v>
      </c>
      <c r="D16" s="58" t="s">
        <v>544</v>
      </c>
      <c r="E16" s="62" t="s">
        <v>503</v>
      </c>
      <c r="F16" s="104">
        <v>632</v>
      </c>
      <c r="G16" s="105">
        <v>2016</v>
      </c>
      <c r="H16" s="52">
        <v>6012.7</v>
      </c>
      <c r="I16" s="5"/>
      <c r="J16" s="5"/>
    </row>
    <row r="17" spans="2:10" ht="15.75">
      <c r="B17" s="55" t="s">
        <v>291</v>
      </c>
      <c r="C17" s="56" t="s">
        <v>11</v>
      </c>
      <c r="D17" s="58" t="s">
        <v>544</v>
      </c>
      <c r="E17" s="62" t="s">
        <v>503</v>
      </c>
      <c r="F17" s="104">
        <v>632</v>
      </c>
      <c r="G17" s="105">
        <v>2016</v>
      </c>
      <c r="H17" s="52">
        <v>6012.7</v>
      </c>
      <c r="I17" s="5"/>
      <c r="J17" s="5"/>
    </row>
    <row r="18" spans="2:10" ht="15.75">
      <c r="B18" s="55" t="s">
        <v>292</v>
      </c>
      <c r="C18" s="56" t="s">
        <v>12</v>
      </c>
      <c r="D18" s="58" t="s">
        <v>544</v>
      </c>
      <c r="E18" s="62" t="s">
        <v>503</v>
      </c>
      <c r="F18" s="104">
        <v>632</v>
      </c>
      <c r="G18" s="105">
        <v>2016</v>
      </c>
      <c r="H18" s="52">
        <v>6012.7</v>
      </c>
      <c r="I18" s="5"/>
      <c r="J18" s="5"/>
    </row>
    <row r="19" spans="2:10" ht="15.75">
      <c r="B19" s="55" t="s">
        <v>293</v>
      </c>
      <c r="C19" s="56" t="s">
        <v>13</v>
      </c>
      <c r="D19" s="58" t="s">
        <v>544</v>
      </c>
      <c r="E19" s="62" t="s">
        <v>503</v>
      </c>
      <c r="F19" s="104">
        <v>632</v>
      </c>
      <c r="G19" s="105">
        <v>2016</v>
      </c>
      <c r="H19" s="52">
        <v>6012.7</v>
      </c>
      <c r="I19" s="5"/>
      <c r="J19" s="5"/>
    </row>
    <row r="20" spans="2:10" ht="15.75">
      <c r="B20" s="55" t="s">
        <v>294</v>
      </c>
      <c r="C20" s="56" t="s">
        <v>14</v>
      </c>
      <c r="D20" s="58" t="s">
        <v>544</v>
      </c>
      <c r="E20" s="62" t="s">
        <v>503</v>
      </c>
      <c r="F20" s="104">
        <v>632</v>
      </c>
      <c r="G20" s="105">
        <v>2016</v>
      </c>
      <c r="H20" s="52">
        <v>6012.7</v>
      </c>
      <c r="I20" s="5"/>
      <c r="J20" s="5"/>
    </row>
    <row r="21" spans="2:10" ht="15.75">
      <c r="B21" s="55" t="s">
        <v>295</v>
      </c>
      <c r="C21" s="56" t="s">
        <v>15</v>
      </c>
      <c r="D21" s="58" t="s">
        <v>544</v>
      </c>
      <c r="E21" s="62" t="s">
        <v>503</v>
      </c>
      <c r="F21" s="104">
        <v>632</v>
      </c>
      <c r="G21" s="105">
        <v>2016</v>
      </c>
      <c r="H21" s="52">
        <v>6012.7</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4" t="str">
        <f>IF(SUM!$G$3="","","CÂMARA MUNICIPAL - "&amp;UPPER(SUM!G3))</f>
        <v>CÂMARA MUNICIPAL - FLORESTA</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UPPER(MENU!B14)</f>
        <v>04 SUBSÍDIO PAGO - AGENTES POLÍTICOS</v>
      </c>
      <c r="C6" s="195"/>
      <c r="D6" s="195"/>
      <c r="E6" s="195"/>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78156</v>
      </c>
      <c r="F10" s="5"/>
      <c r="G10" s="5"/>
      <c r="I10" s="103" t="s">
        <v>503</v>
      </c>
    </row>
    <row r="11" spans="2:9" ht="15.75">
      <c r="B11" s="55" t="s">
        <v>285</v>
      </c>
      <c r="C11" s="56" t="s">
        <v>5</v>
      </c>
      <c r="D11" s="63" t="s">
        <v>547</v>
      </c>
      <c r="E11" s="52">
        <v>78156</v>
      </c>
      <c r="F11" s="5"/>
      <c r="G11" s="5"/>
      <c r="I11" s="102" t="s">
        <v>504</v>
      </c>
    </row>
    <row r="12" spans="2:9" ht="15.75">
      <c r="B12" s="55" t="s">
        <v>286</v>
      </c>
      <c r="C12" s="56" t="s">
        <v>6</v>
      </c>
      <c r="D12" s="63" t="s">
        <v>547</v>
      </c>
      <c r="E12" s="52">
        <v>78156</v>
      </c>
      <c r="F12" s="5"/>
      <c r="G12" s="5"/>
      <c r="I12" s="102" t="s">
        <v>505</v>
      </c>
    </row>
    <row r="13" spans="2:9" ht="15.75">
      <c r="B13" s="55" t="s">
        <v>287</v>
      </c>
      <c r="C13" s="56" t="s">
        <v>7</v>
      </c>
      <c r="D13" s="63" t="s">
        <v>547</v>
      </c>
      <c r="E13" s="52">
        <v>78156</v>
      </c>
      <c r="F13" s="5"/>
      <c r="G13" s="5"/>
      <c r="I13" s="102" t="s">
        <v>506</v>
      </c>
    </row>
    <row r="14" spans="2:7" ht="15.75">
      <c r="B14" s="55" t="s">
        <v>288</v>
      </c>
      <c r="C14" s="56" t="s">
        <v>8</v>
      </c>
      <c r="D14" s="63" t="s">
        <v>547</v>
      </c>
      <c r="E14" s="52">
        <v>78156</v>
      </c>
      <c r="F14" s="5"/>
      <c r="G14" s="5"/>
    </row>
    <row r="15" spans="2:7" ht="15.75">
      <c r="B15" s="55" t="s">
        <v>289</v>
      </c>
      <c r="C15" s="56" t="s">
        <v>9</v>
      </c>
      <c r="D15" s="63" t="s">
        <v>547</v>
      </c>
      <c r="E15" s="52">
        <v>78156</v>
      </c>
      <c r="F15" s="5"/>
      <c r="G15" s="5"/>
    </row>
    <row r="16" spans="2:7" ht="15.75">
      <c r="B16" s="55" t="s">
        <v>290</v>
      </c>
      <c r="C16" s="56" t="s">
        <v>10</v>
      </c>
      <c r="D16" s="63" t="s">
        <v>547</v>
      </c>
      <c r="E16" s="52">
        <v>78156</v>
      </c>
      <c r="F16" s="5"/>
      <c r="G16" s="5"/>
    </row>
    <row r="17" spans="2:7" ht="15.75">
      <c r="B17" s="55" t="s">
        <v>291</v>
      </c>
      <c r="C17" s="56" t="s">
        <v>11</v>
      </c>
      <c r="D17" s="63" t="s">
        <v>547</v>
      </c>
      <c r="E17" s="52">
        <v>78156</v>
      </c>
      <c r="F17" s="5"/>
      <c r="G17" s="5"/>
    </row>
    <row r="18" spans="2:7" ht="15.75">
      <c r="B18" s="55" t="s">
        <v>292</v>
      </c>
      <c r="C18" s="56" t="s">
        <v>12</v>
      </c>
      <c r="D18" s="63" t="s">
        <v>547</v>
      </c>
      <c r="E18" s="52">
        <v>78156</v>
      </c>
      <c r="F18" s="5"/>
      <c r="G18" s="5"/>
    </row>
    <row r="19" spans="2:7" ht="15.75">
      <c r="B19" s="55" t="s">
        <v>293</v>
      </c>
      <c r="C19" s="56" t="s">
        <v>13</v>
      </c>
      <c r="D19" s="63" t="s">
        <v>547</v>
      </c>
      <c r="E19" s="52">
        <v>78156</v>
      </c>
      <c r="F19" s="5"/>
      <c r="G19" s="5"/>
    </row>
    <row r="20" spans="2:7" ht="15.75">
      <c r="B20" s="55" t="s">
        <v>294</v>
      </c>
      <c r="C20" s="56" t="s">
        <v>14</v>
      </c>
      <c r="D20" s="63" t="s">
        <v>547</v>
      </c>
      <c r="E20" s="52">
        <v>78156</v>
      </c>
      <c r="F20" s="5"/>
      <c r="G20" s="5"/>
    </row>
    <row r="21" spans="2:7" ht="15.75">
      <c r="B21" s="55" t="s">
        <v>295</v>
      </c>
      <c r="C21" s="56" t="s">
        <v>15</v>
      </c>
      <c r="D21" s="63" t="s">
        <v>547</v>
      </c>
      <c r="E21" s="52">
        <v>78156</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2" sqref="F1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4" t="str">
        <f>IF(SUM!$G$3="","","CÂMARA MUNICIPAL - "&amp;UPPER(SUM!G3))</f>
        <v>CÂMARA MUNICIPAL - FLORESTA</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UPPER(MENU!B15)</f>
        <v>05 VERBA DE REPRESENTAÇÃO DO PRESIDENTE DA CÂMARA - VALOR FIXADO</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485</v>
      </c>
      <c r="G10" s="105">
        <v>2012</v>
      </c>
      <c r="H10" s="52">
        <v>3006.35</v>
      </c>
      <c r="I10" s="5"/>
      <c r="J10" s="5"/>
      <c r="L10" s="103" t="s">
        <v>503</v>
      </c>
    </row>
    <row r="11" spans="2:12" ht="15.75">
      <c r="B11" s="55" t="s">
        <v>285</v>
      </c>
      <c r="C11" s="56" t="s">
        <v>5</v>
      </c>
      <c r="D11" s="58" t="s">
        <v>548</v>
      </c>
      <c r="E11" s="62" t="s">
        <v>503</v>
      </c>
      <c r="F11" s="104">
        <v>485</v>
      </c>
      <c r="G11" s="105">
        <v>2012</v>
      </c>
      <c r="H11" s="52">
        <v>3006.35</v>
      </c>
      <c r="I11" s="5"/>
      <c r="J11" s="5"/>
      <c r="L11" s="102" t="s">
        <v>504</v>
      </c>
    </row>
    <row r="12" spans="2:12" ht="15.75">
      <c r="B12" s="55" t="s">
        <v>286</v>
      </c>
      <c r="C12" s="56" t="s">
        <v>6</v>
      </c>
      <c r="D12" s="58" t="s">
        <v>548</v>
      </c>
      <c r="E12" s="62" t="s">
        <v>503</v>
      </c>
      <c r="F12" s="104">
        <v>485</v>
      </c>
      <c r="G12" s="105">
        <v>2012</v>
      </c>
      <c r="H12" s="52">
        <v>3006.35</v>
      </c>
      <c r="I12" s="5"/>
      <c r="J12" s="5"/>
      <c r="L12" s="102" t="s">
        <v>505</v>
      </c>
    </row>
    <row r="13" spans="2:12" ht="15.75">
      <c r="B13" s="55" t="s">
        <v>287</v>
      </c>
      <c r="C13" s="56" t="s">
        <v>7</v>
      </c>
      <c r="D13" s="58" t="s">
        <v>548</v>
      </c>
      <c r="E13" s="62" t="s">
        <v>503</v>
      </c>
      <c r="F13" s="104">
        <v>485</v>
      </c>
      <c r="G13" s="105">
        <v>2012</v>
      </c>
      <c r="H13" s="52">
        <v>3006.35</v>
      </c>
      <c r="I13" s="5"/>
      <c r="J13" s="5"/>
      <c r="L13" s="102" t="s">
        <v>506</v>
      </c>
    </row>
    <row r="14" spans="2:10" ht="15.75">
      <c r="B14" s="55" t="s">
        <v>288</v>
      </c>
      <c r="C14" s="56" t="s">
        <v>8</v>
      </c>
      <c r="D14" s="58" t="s">
        <v>548</v>
      </c>
      <c r="E14" s="62" t="s">
        <v>503</v>
      </c>
      <c r="F14" s="104">
        <v>485</v>
      </c>
      <c r="G14" s="105">
        <v>2012</v>
      </c>
      <c r="H14" s="52">
        <v>3006.35</v>
      </c>
      <c r="I14" s="5"/>
      <c r="J14" s="5"/>
    </row>
    <row r="15" spans="2:10" ht="15.75">
      <c r="B15" s="55" t="s">
        <v>289</v>
      </c>
      <c r="C15" s="56" t="s">
        <v>9</v>
      </c>
      <c r="D15" s="58" t="s">
        <v>548</v>
      </c>
      <c r="E15" s="62" t="s">
        <v>503</v>
      </c>
      <c r="F15" s="104">
        <v>485</v>
      </c>
      <c r="G15" s="105">
        <v>2012</v>
      </c>
      <c r="H15" s="52">
        <v>3006.35</v>
      </c>
      <c r="I15" s="5"/>
      <c r="J15" s="5"/>
    </row>
    <row r="16" spans="2:10" ht="15.75">
      <c r="B16" s="55" t="s">
        <v>290</v>
      </c>
      <c r="C16" s="56" t="s">
        <v>10</v>
      </c>
      <c r="D16" s="58" t="s">
        <v>548</v>
      </c>
      <c r="E16" s="62" t="s">
        <v>503</v>
      </c>
      <c r="F16" s="104">
        <v>485</v>
      </c>
      <c r="G16" s="105">
        <v>2012</v>
      </c>
      <c r="H16" s="52">
        <v>3006.35</v>
      </c>
      <c r="I16" s="5"/>
      <c r="J16" s="5"/>
    </row>
    <row r="17" spans="2:10" ht="15.75">
      <c r="B17" s="55" t="s">
        <v>291</v>
      </c>
      <c r="C17" s="56" t="s">
        <v>11</v>
      </c>
      <c r="D17" s="58" t="s">
        <v>548</v>
      </c>
      <c r="E17" s="62" t="s">
        <v>503</v>
      </c>
      <c r="F17" s="104">
        <v>485</v>
      </c>
      <c r="G17" s="105">
        <v>2012</v>
      </c>
      <c r="H17" s="52">
        <v>3006.35</v>
      </c>
      <c r="I17" s="5"/>
      <c r="J17" s="5"/>
    </row>
    <row r="18" spans="2:10" ht="15.75">
      <c r="B18" s="55" t="s">
        <v>292</v>
      </c>
      <c r="C18" s="56" t="s">
        <v>12</v>
      </c>
      <c r="D18" s="58" t="s">
        <v>548</v>
      </c>
      <c r="E18" s="62" t="s">
        <v>503</v>
      </c>
      <c r="F18" s="104">
        <v>485</v>
      </c>
      <c r="G18" s="105">
        <v>2012</v>
      </c>
      <c r="H18" s="52">
        <v>3006.35</v>
      </c>
      <c r="I18" s="5"/>
      <c r="J18" s="5"/>
    </row>
    <row r="19" spans="2:10" ht="15.75">
      <c r="B19" s="55" t="s">
        <v>293</v>
      </c>
      <c r="C19" s="56" t="s">
        <v>13</v>
      </c>
      <c r="D19" s="58" t="s">
        <v>548</v>
      </c>
      <c r="E19" s="62" t="s">
        <v>503</v>
      </c>
      <c r="F19" s="104">
        <v>485</v>
      </c>
      <c r="G19" s="105">
        <v>2012</v>
      </c>
      <c r="H19" s="52">
        <v>3006.35</v>
      </c>
      <c r="I19" s="5"/>
      <c r="J19" s="5"/>
    </row>
    <row r="20" spans="2:10" ht="15.75">
      <c r="B20" s="55" t="s">
        <v>294</v>
      </c>
      <c r="C20" s="56" t="s">
        <v>14</v>
      </c>
      <c r="D20" s="58" t="s">
        <v>548</v>
      </c>
      <c r="E20" s="62" t="s">
        <v>503</v>
      </c>
      <c r="F20" s="104">
        <v>485</v>
      </c>
      <c r="G20" s="105">
        <v>2012</v>
      </c>
      <c r="H20" s="52">
        <v>3006.35</v>
      </c>
      <c r="I20" s="5"/>
      <c r="J20" s="5"/>
    </row>
    <row r="21" spans="2:10" ht="15.75">
      <c r="B21" s="55" t="s">
        <v>295</v>
      </c>
      <c r="C21" s="56" t="s">
        <v>15</v>
      </c>
      <c r="D21" s="58" t="s">
        <v>548</v>
      </c>
      <c r="E21" s="62" t="s">
        <v>503</v>
      </c>
      <c r="F21" s="104">
        <v>485</v>
      </c>
      <c r="G21" s="105">
        <v>2012</v>
      </c>
      <c r="H21" s="52">
        <v>3006.35</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4" t="str">
        <f>IF(SUM!$G$3="","","CÂMARA MUNICIPAL - "&amp;UPPER(SUM!G3))</f>
        <v>CÂMARA MUNICIPAL - FLORESTA</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UPPER(MENU!B16)</f>
        <v>06 VERBA DE REPRESENTAÇÃO DO PRESIDENTE DA CÂMARA - VALOR TOTAL PAGO</v>
      </c>
      <c r="C6" s="195"/>
      <c r="D6" s="195"/>
      <c r="E6" s="195"/>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3006</v>
      </c>
      <c r="F10" s="5"/>
      <c r="G10" s="5"/>
      <c r="I10" s="103" t="s">
        <v>503</v>
      </c>
    </row>
    <row r="11" spans="2:9" ht="15.75">
      <c r="B11" s="55" t="s">
        <v>285</v>
      </c>
      <c r="C11" s="56" t="s">
        <v>5</v>
      </c>
      <c r="D11" s="58" t="s">
        <v>548</v>
      </c>
      <c r="E11" s="52">
        <v>3006</v>
      </c>
      <c r="F11" s="5"/>
      <c r="G11" s="5"/>
      <c r="I11" s="102" t="s">
        <v>504</v>
      </c>
    </row>
    <row r="12" spans="2:9" ht="15.75">
      <c r="B12" s="55" t="s">
        <v>286</v>
      </c>
      <c r="C12" s="56" t="s">
        <v>6</v>
      </c>
      <c r="D12" s="58" t="s">
        <v>548</v>
      </c>
      <c r="E12" s="52">
        <v>3006</v>
      </c>
      <c r="F12" s="5"/>
      <c r="G12" s="5"/>
      <c r="I12" s="102" t="s">
        <v>505</v>
      </c>
    </row>
    <row r="13" spans="2:9" ht="15.75">
      <c r="B13" s="55" t="s">
        <v>287</v>
      </c>
      <c r="C13" s="56" t="s">
        <v>7</v>
      </c>
      <c r="D13" s="58" t="s">
        <v>548</v>
      </c>
      <c r="E13" s="52">
        <v>3006</v>
      </c>
      <c r="F13" s="5"/>
      <c r="G13" s="5"/>
      <c r="I13" s="102" t="s">
        <v>506</v>
      </c>
    </row>
    <row r="14" spans="2:7" ht="15.75">
      <c r="B14" s="55" t="s">
        <v>288</v>
      </c>
      <c r="C14" s="56" t="s">
        <v>8</v>
      </c>
      <c r="D14" s="58" t="s">
        <v>548</v>
      </c>
      <c r="E14" s="52">
        <v>3006</v>
      </c>
      <c r="F14" s="5"/>
      <c r="G14" s="5"/>
    </row>
    <row r="15" spans="2:7" ht="15.75">
      <c r="B15" s="55" t="s">
        <v>289</v>
      </c>
      <c r="C15" s="56" t="s">
        <v>9</v>
      </c>
      <c r="D15" s="58" t="s">
        <v>548</v>
      </c>
      <c r="E15" s="52">
        <v>3006</v>
      </c>
      <c r="F15" s="5"/>
      <c r="G15" s="5"/>
    </row>
    <row r="16" spans="2:7" ht="15.75">
      <c r="B16" s="55" t="s">
        <v>290</v>
      </c>
      <c r="C16" s="56" t="s">
        <v>10</v>
      </c>
      <c r="D16" s="58" t="s">
        <v>548</v>
      </c>
      <c r="E16" s="52">
        <v>3006</v>
      </c>
      <c r="F16" s="5"/>
      <c r="G16" s="5"/>
    </row>
    <row r="17" spans="2:7" ht="15.75">
      <c r="B17" s="55" t="s">
        <v>291</v>
      </c>
      <c r="C17" s="56" t="s">
        <v>11</v>
      </c>
      <c r="D17" s="58" t="s">
        <v>548</v>
      </c>
      <c r="E17" s="52">
        <v>3006</v>
      </c>
      <c r="F17" s="5"/>
      <c r="G17" s="5"/>
    </row>
    <row r="18" spans="2:7" ht="15.75">
      <c r="B18" s="55" t="s">
        <v>292</v>
      </c>
      <c r="C18" s="56" t="s">
        <v>12</v>
      </c>
      <c r="D18" s="58" t="s">
        <v>548</v>
      </c>
      <c r="E18" s="52">
        <v>3006</v>
      </c>
      <c r="F18" s="5"/>
      <c r="G18" s="5"/>
    </row>
    <row r="19" spans="2:7" ht="15.75">
      <c r="B19" s="55" t="s">
        <v>293</v>
      </c>
      <c r="C19" s="56" t="s">
        <v>13</v>
      </c>
      <c r="D19" s="58" t="s">
        <v>548</v>
      </c>
      <c r="E19" s="52">
        <v>3006</v>
      </c>
      <c r="F19" s="5"/>
      <c r="G19" s="5"/>
    </row>
    <row r="20" spans="2:7" ht="15.75">
      <c r="B20" s="55" t="s">
        <v>294</v>
      </c>
      <c r="C20" s="56" t="s">
        <v>14</v>
      </c>
      <c r="D20" s="58" t="s">
        <v>548</v>
      </c>
      <c r="E20" s="52">
        <v>3006</v>
      </c>
      <c r="F20" s="5"/>
      <c r="G20" s="5"/>
    </row>
    <row r="21" spans="2:7" ht="15.75">
      <c r="B21" s="55" t="s">
        <v>295</v>
      </c>
      <c r="C21" s="56" t="s">
        <v>15</v>
      </c>
      <c r="D21" s="58" t="s">
        <v>548</v>
      </c>
      <c r="E21" s="52">
        <v>3006</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0" operator="equal" stopIfTrue="1">
      <formula>""</formula>
    </cfRule>
  </conditionalFormatting>
  <conditionalFormatting sqref="E10:E21">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Cristóvão</cp:lastModifiedBy>
  <cp:lastPrinted>2016-03-02T12:44:26Z</cp:lastPrinted>
  <dcterms:created xsi:type="dcterms:W3CDTF">2010-03-02T11:44:00Z</dcterms:created>
  <dcterms:modified xsi:type="dcterms:W3CDTF">2018-03-27T13:20:07Z</dcterms:modified>
  <cp:category/>
  <cp:version/>
  <cp:contentType/>
  <cp:contentStatus/>
</cp:coreProperties>
</file>